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Area" localSheetId="0">Sheet1!$A$1:$R$77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<sst xmlns="http://schemas.openxmlformats.org/spreadsheetml/2006/main" count="981" uniqueCount="307">
  <si>
    <t>汕头市潮阳区卫健系统2024年公开招聘医学类专业技术人员拟聘人选公示名单（第二批）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</si>
  <si>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</si>
  <si>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</si>
  <si>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</si>
  <si>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</si>
  <si>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</si>
  <si>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</si>
  <si>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</si>
  <si>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</si>
  <si>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</si>
  <si>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</si>
  <si>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</si>
  <si>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</si>
  <si>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</si>
  <si>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</si>
  <si>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</si>
  <si>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</si>
  <si>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</si>
  <si>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</si>
  <si>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汕头市潮阳区卫生健康局</t>
  </si>
  <si>
    <t>汕头市潮阳区大峰医院</t>
  </si>
  <si>
    <t>心血管内科</t>
  </si>
  <si>
    <t>2402A11039</t>
  </si>
  <si>
    <t>2402A11039075</t>
  </si>
  <si>
    <t>刘时憧</t>
  </si>
  <si>
    <t>男</t>
  </si>
  <si>
    <t>广东医学院</t>
  </si>
  <si>
    <t>大学          医学学士</t>
  </si>
  <si>
    <t>/</t>
  </si>
  <si>
    <t>是</t>
  </si>
  <si>
    <t>2402A11039076</t>
  </si>
  <si>
    <t>黄荧</t>
  </si>
  <si>
    <t>女</t>
  </si>
  <si>
    <t>广东医科大学</t>
  </si>
  <si>
    <t>消化内科</t>
  </si>
  <si>
    <t>2402A11040</t>
  </si>
  <si>
    <t>2402A11040077</t>
  </si>
  <si>
    <t>陈伟杰</t>
  </si>
  <si>
    <t>韶关学院</t>
  </si>
  <si>
    <t>2402A11040079</t>
  </si>
  <si>
    <t>肖芥生</t>
  </si>
  <si>
    <t>内分泌科</t>
  </si>
  <si>
    <t>2402A11041</t>
  </si>
  <si>
    <t>2402A11041080</t>
  </si>
  <si>
    <t>翁俊涵</t>
  </si>
  <si>
    <t>呼吸与危重症医学科</t>
  </si>
  <si>
    <t>2402A11042</t>
  </si>
  <si>
    <t>2402A11042081</t>
  </si>
  <si>
    <t>吴骏斌</t>
  </si>
  <si>
    <t>2402A11042082</t>
  </si>
  <si>
    <t>连秋盛</t>
  </si>
  <si>
    <t>在职大学          医学学士</t>
  </si>
  <si>
    <t>肿瘤内科</t>
  </si>
  <si>
    <t>2402A11043</t>
  </si>
  <si>
    <t>2402A11043083</t>
  </si>
  <si>
    <t>黄海宏</t>
  </si>
  <si>
    <t>2402A11043084</t>
  </si>
  <si>
    <t>郑钟洪</t>
  </si>
  <si>
    <t>2402A11043085</t>
  </si>
  <si>
    <t>吴伟璇</t>
  </si>
  <si>
    <t>肾内科</t>
  </si>
  <si>
    <t>2402A11044</t>
  </si>
  <si>
    <t>2402A11044086</t>
  </si>
  <si>
    <t>刘俊智</t>
  </si>
  <si>
    <t>2402A11044088</t>
  </si>
  <si>
    <t>张盛宏</t>
  </si>
  <si>
    <t>广州医科大学</t>
  </si>
  <si>
    <t>神经内科</t>
  </si>
  <si>
    <t>2402A11045</t>
  </si>
  <si>
    <t>2402A11045089</t>
  </si>
  <si>
    <t>陈新钊</t>
  </si>
  <si>
    <t>嘉应学院</t>
  </si>
  <si>
    <t>2402A11045090</t>
  </si>
  <si>
    <t>王敏纯</t>
  </si>
  <si>
    <t>汕头大学</t>
  </si>
  <si>
    <t>儿科</t>
  </si>
  <si>
    <t>2402A11047</t>
  </si>
  <si>
    <t>2402A11047092</t>
  </si>
  <si>
    <t>王旭阳</t>
  </si>
  <si>
    <t>2402A11047093</t>
  </si>
  <si>
    <t>黄金萍</t>
  </si>
  <si>
    <t>南华大学</t>
  </si>
  <si>
    <t>2402A11047094</t>
  </si>
  <si>
    <t>萧亮青</t>
  </si>
  <si>
    <t>妇科</t>
  </si>
  <si>
    <t>2402A11048</t>
  </si>
  <si>
    <t>2402A11048096</t>
  </si>
  <si>
    <t>何惠银</t>
  </si>
  <si>
    <t>2402A11048097</t>
  </si>
  <si>
    <t>张盛媚</t>
  </si>
  <si>
    <t>长沙医学院</t>
  </si>
  <si>
    <t>2402A11048098</t>
  </si>
  <si>
    <t>李曼欣</t>
  </si>
  <si>
    <t>南方医科大学</t>
  </si>
  <si>
    <t>产科</t>
  </si>
  <si>
    <t>2402A11049</t>
  </si>
  <si>
    <t>2402A11049102</t>
  </si>
  <si>
    <t>郑雅馨</t>
  </si>
  <si>
    <t>2402A11049104</t>
  </si>
  <si>
    <t>潘晓婷</t>
  </si>
  <si>
    <t>2402A11049105</t>
  </si>
  <si>
    <t>黄鸿珊</t>
  </si>
  <si>
    <t>重症医学科</t>
  </si>
  <si>
    <t>2402A11050</t>
  </si>
  <si>
    <t>2402A11050107</t>
  </si>
  <si>
    <t>卢俊颖</t>
  </si>
  <si>
    <t>中山大学</t>
  </si>
  <si>
    <t>普外科</t>
  </si>
  <si>
    <t>2402A11051</t>
  </si>
  <si>
    <t>2402A11051110</t>
  </si>
  <si>
    <t>吴焕坤</t>
  </si>
  <si>
    <t>2402A11051111</t>
  </si>
  <si>
    <t>马创海</t>
  </si>
  <si>
    <t>遵义医学院</t>
  </si>
  <si>
    <t>骨外科</t>
  </si>
  <si>
    <t>2402A11053</t>
  </si>
  <si>
    <t>2402A11053117</t>
  </si>
  <si>
    <t>陈炳杰</t>
  </si>
  <si>
    <t>手足外科</t>
  </si>
  <si>
    <t>2402A11054</t>
  </si>
  <si>
    <t>2402A11054119</t>
  </si>
  <si>
    <t>陈金辉</t>
  </si>
  <si>
    <t>辽宁何氏医学院</t>
  </si>
  <si>
    <t>2402A11054120</t>
  </si>
  <si>
    <t>林辉群</t>
  </si>
  <si>
    <t>胸心外科</t>
  </si>
  <si>
    <t>2402A11055</t>
  </si>
  <si>
    <t>2402A11055121</t>
  </si>
  <si>
    <t>吴翁辉</t>
  </si>
  <si>
    <t>2402A11055122</t>
  </si>
  <si>
    <t>林伟斌</t>
  </si>
  <si>
    <t>麻醉科</t>
  </si>
  <si>
    <t>2402A11057</t>
  </si>
  <si>
    <t>2402A11057124</t>
  </si>
  <si>
    <t>郑文颖</t>
  </si>
  <si>
    <t>2402A11057125</t>
  </si>
  <si>
    <t>刘晓冰</t>
  </si>
  <si>
    <t>病理科</t>
  </si>
  <si>
    <t>2402A11059</t>
  </si>
  <si>
    <t>2402A11059129</t>
  </si>
  <si>
    <t>林旭东</t>
  </si>
  <si>
    <t>超声科</t>
  </si>
  <si>
    <t>2402A11060</t>
  </si>
  <si>
    <t>2402A11060130</t>
  </si>
  <si>
    <t>林伟武</t>
  </si>
  <si>
    <t>2402A11060131</t>
  </si>
  <si>
    <t>林锐鹏</t>
  </si>
  <si>
    <t>2402A11060133</t>
  </si>
  <si>
    <t>郭杰锐</t>
  </si>
  <si>
    <t>影像科</t>
  </si>
  <si>
    <t>2402A11061</t>
  </si>
  <si>
    <t>2402A11061135</t>
  </si>
  <si>
    <t>林佳虹</t>
  </si>
  <si>
    <t>2402A11061136</t>
  </si>
  <si>
    <t>黄洁琼</t>
  </si>
  <si>
    <t>2402A11061137</t>
  </si>
  <si>
    <t>张洽涛</t>
  </si>
  <si>
    <t>2402A11061138</t>
  </si>
  <si>
    <t>陈宇泽</t>
  </si>
  <si>
    <t>检验科</t>
  </si>
  <si>
    <t>2402D11062</t>
  </si>
  <si>
    <t>2402D11062160</t>
  </si>
  <si>
    <t>陈湘媛</t>
  </si>
  <si>
    <t>中医内科</t>
  </si>
  <si>
    <t>2402A11064</t>
  </si>
  <si>
    <t>2402A11064180</t>
  </si>
  <si>
    <t>黄春满</t>
  </si>
  <si>
    <t>广东药科大学</t>
  </si>
  <si>
    <t>2402A11064181</t>
  </si>
  <si>
    <r>
      <t>林</t>
    </r>
    <r>
      <rPr>
        <sz val="12"/>
        <rFont val="宋体"/>
        <charset val="134"/>
      </rPr>
      <t>淯</t>
    </r>
    <r>
      <rPr>
        <sz val="12"/>
        <rFont val="仿宋_GB2312"/>
        <charset val="134"/>
      </rPr>
      <t>乐</t>
    </r>
  </si>
  <si>
    <t>外科</t>
  </si>
  <si>
    <t>2402C11066</t>
  </si>
  <si>
    <t>2402C11066185</t>
  </si>
  <si>
    <t>郑艺淳</t>
  </si>
  <si>
    <t>大学          理学学士</t>
  </si>
  <si>
    <t>2402C11066186</t>
  </si>
  <si>
    <t>李可欣</t>
  </si>
  <si>
    <t>妇产科</t>
  </si>
  <si>
    <t>2402C11067</t>
  </si>
  <si>
    <t>2402C11067187</t>
  </si>
  <si>
    <t>古贞贞</t>
  </si>
  <si>
    <t>在职大学          理学学士</t>
  </si>
  <si>
    <t>2402C11067188</t>
  </si>
  <si>
    <t>陈静研</t>
  </si>
  <si>
    <t>2402C11068</t>
  </si>
  <si>
    <t>2402C11068190</t>
  </si>
  <si>
    <t>郑静琪</t>
  </si>
  <si>
    <t>2402C11068192</t>
  </si>
  <si>
    <t>黄焙兰</t>
  </si>
  <si>
    <t>2402D11062147</t>
  </si>
  <si>
    <t>陈培妍</t>
  </si>
  <si>
    <t>中山大学南方学院</t>
  </si>
  <si>
    <t>汕头市潮阳区和平镇卫生院</t>
  </si>
  <si>
    <t>B超室</t>
  </si>
  <si>
    <t>2414D22041</t>
  </si>
  <si>
    <t>253092204905</t>
  </si>
  <si>
    <t>刘曼驰</t>
  </si>
  <si>
    <t>广东潮州卫生健康职业学院</t>
  </si>
  <si>
    <t>大学专科</t>
  </si>
  <si>
    <t>66.34</t>
  </si>
  <si>
    <t>253092204113</t>
  </si>
  <si>
    <t>陈立</t>
  </si>
  <si>
    <t>肇庆医学高等专科学校</t>
  </si>
  <si>
    <t>65.72</t>
  </si>
  <si>
    <t>急诊科</t>
  </si>
  <si>
    <t>2414C22044</t>
  </si>
  <si>
    <t>253092203623</t>
  </si>
  <si>
    <t>吴媛彤</t>
  </si>
  <si>
    <t>广东江门中医药职业学院</t>
  </si>
  <si>
    <t>64.76</t>
  </si>
  <si>
    <t>253092201817</t>
  </si>
  <si>
    <t>郑少绵</t>
  </si>
  <si>
    <t>广东茂名健康职业学院</t>
  </si>
  <si>
    <t>62.80</t>
  </si>
  <si>
    <t>253092202418</t>
  </si>
  <si>
    <t>陈晓洪</t>
  </si>
  <si>
    <t>广东岭南职业技术学院</t>
  </si>
  <si>
    <t>60.66</t>
  </si>
  <si>
    <t>内科</t>
  </si>
  <si>
    <t>2414A22046</t>
  </si>
  <si>
    <t>253092201029</t>
  </si>
  <si>
    <t>杨泽楷</t>
  </si>
  <si>
    <t>肇庆医学院</t>
  </si>
  <si>
    <t>68.08</t>
  </si>
  <si>
    <t>253092204214</t>
  </si>
  <si>
    <t>陈文玲</t>
  </si>
  <si>
    <t>广州卫生职业技术学院</t>
  </si>
  <si>
    <t>64.54</t>
  </si>
  <si>
    <t>2414D22047</t>
  </si>
  <si>
    <t>253092205813</t>
  </si>
  <si>
    <t>黄泽龙</t>
  </si>
  <si>
    <t>69.32</t>
  </si>
  <si>
    <t>药房</t>
  </si>
  <si>
    <t>2414B22049</t>
  </si>
  <si>
    <t>253092204819</t>
  </si>
  <si>
    <t>韦丹纯</t>
  </si>
  <si>
    <t>在职大专</t>
  </si>
  <si>
    <t>76.48</t>
  </si>
  <si>
    <t>公卫办</t>
  </si>
  <si>
    <t>2414A22051</t>
  </si>
  <si>
    <t>253092206127</t>
  </si>
  <si>
    <t>李冠奋</t>
  </si>
  <si>
    <t>湖南环境生物职业技术学院</t>
  </si>
  <si>
    <t>67.86</t>
  </si>
  <si>
    <t>253092206019</t>
  </si>
  <si>
    <t>高泽楚</t>
  </si>
  <si>
    <t>67.10</t>
  </si>
  <si>
    <t>汕头市潮阳区西胪镇卫生院</t>
  </si>
  <si>
    <t>防疫组</t>
  </si>
  <si>
    <t>2419A22096</t>
  </si>
  <si>
    <t>253092204320</t>
  </si>
  <si>
    <t>陈泽渠</t>
  </si>
  <si>
    <t>60.46</t>
  </si>
  <si>
    <t>汕头市潮阳区人民医院</t>
  </si>
  <si>
    <t>中医骨伤科</t>
  </si>
  <si>
    <t>2401A11024</t>
  </si>
  <si>
    <t>2401A11024009</t>
  </si>
  <si>
    <t>何海昕</t>
  </si>
  <si>
    <t>江西中医药大学</t>
  </si>
  <si>
    <t>普通外科</t>
  </si>
  <si>
    <t>2401A11014</t>
  </si>
  <si>
    <t>2401A11014005</t>
  </si>
  <si>
    <t>陈卓煌</t>
  </si>
  <si>
    <t>药剂科</t>
  </si>
  <si>
    <t>2401B11034</t>
  </si>
  <si>
    <t>2401B11034050</t>
  </si>
  <si>
    <t>谢淑丽</t>
  </si>
  <si>
    <t>研究生
药学硕士</t>
  </si>
  <si>
    <t>汕头市潮阳区慢性病防治站</t>
  </si>
  <si>
    <t>2406D22006</t>
  </si>
  <si>
    <t>253092202627</t>
  </si>
  <si>
    <t>杨钰颖</t>
  </si>
  <si>
    <t>大学
理学学士</t>
  </si>
  <si>
    <t>72.18</t>
  </si>
  <si>
    <t>汕头市潮阳区金灶镇卫生院</t>
  </si>
  <si>
    <t>放射科</t>
  </si>
  <si>
    <t>2421D22111</t>
  </si>
  <si>
    <t>253092205819</t>
  </si>
  <si>
    <t>谢楚浩</t>
  </si>
  <si>
    <t>70.24</t>
  </si>
  <si>
    <t>汕头市潮阳区海门镇卫生院</t>
  </si>
  <si>
    <t>2413C22032</t>
  </si>
  <si>
    <t>253092204129</t>
  </si>
  <si>
    <t>魏泽霞</t>
  </si>
  <si>
    <t>63.44</t>
  </si>
  <si>
    <t>汕头市潮阳区贵屿镇卫生院</t>
  </si>
  <si>
    <t>2416C22067</t>
  </si>
  <si>
    <t>253092202827</t>
  </si>
  <si>
    <t>方汶祺</t>
  </si>
  <si>
    <t>广州中医药大学</t>
  </si>
  <si>
    <t>在职大学</t>
  </si>
  <si>
    <t>67.66</t>
  </si>
  <si>
    <t>2416A22068</t>
  </si>
  <si>
    <t>253092203802</t>
  </si>
  <si>
    <t>张树彬</t>
  </si>
  <si>
    <t>2416A22069</t>
  </si>
  <si>
    <t>253092203811</t>
  </si>
  <si>
    <t>刘武滨</t>
  </si>
  <si>
    <t>75.92</t>
  </si>
  <si>
    <t>汕头市潮阳区关埠镇中心卫生院</t>
  </si>
  <si>
    <t>2420D22102</t>
  </si>
  <si>
    <t>253092203825</t>
  </si>
  <si>
    <t>黄小丹</t>
  </si>
  <si>
    <t>64.32</t>
  </si>
  <si>
    <t>253092203824</t>
  </si>
  <si>
    <t>林渊</t>
  </si>
  <si>
    <t>72.94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</si>
</sst>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b/>
      <sz val="10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7"/>
  <sheetViews>
    <sheetView tabSelected="1" view="pageBreakPreview" zoomScale="85" zoomScaleNormal="85" workbookViewId="0">
      <selection activeCell="M92" sqref="M92"/>
    </sheetView>
  </sheetViews>
  <sheetFormatPr defaultColWidth="9" defaultRowHeight="13.5"/>
  <cols>
    <col min="1" max="1" width="6.5" customWidth="1"/>
    <col min="2" max="2" width="20.7333333333333" customWidth="1"/>
    <col min="3" max="3" width="18.9666666666667" customWidth="1"/>
    <col min="4" max="4" width="17.3416666666667" customWidth="1"/>
    <col min="5" max="5" width="15.9916666666667" customWidth="1"/>
    <col min="6" max="6" width="8.375" customWidth="1"/>
    <col min="7" max="7" width="14.625" customWidth="1"/>
    <col min="9" max="9" width="7.5" customWidth="1"/>
    <col min="10" max="10" width="27.75" style="2" customWidth="1"/>
    <col min="11" max="11" width="15.75" style="2" customWidth="1"/>
    <col min="16" max="18" width="7.375" customWidth="1"/>
  </cols>
  <sheetData>
    <row r="1" ht="55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22.5" customHeight="1"/>
    <row r="3" s="1" customFormat="1" ht="35" customHeight="1" spans="1:1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</row>
    <row r="4" s="1" customFormat="1" ht="35" customHeight="1" spans="1:18">
      <c r="A4" s="5">
        <v>1</v>
      </c>
      <c r="B4" s="6" t="s">
        <v>19</v>
      </c>
      <c r="C4" s="5" t="s">
        <v>20</v>
      </c>
      <c r="D4" s="5" t="s">
        <v>21</v>
      </c>
      <c r="E4" s="7" t="s">
        <v>22</v>
      </c>
      <c r="F4" s="7">
        <v>3</v>
      </c>
      <c r="G4" s="7" t="s">
        <v>23</v>
      </c>
      <c r="H4" s="7" t="s">
        <v>24</v>
      </c>
      <c r="I4" s="6" t="s">
        <v>25</v>
      </c>
      <c r="J4" s="11" t="s">
        <v>26</v>
      </c>
      <c r="K4" s="11" t="s">
        <v>27</v>
      </c>
      <c r="L4" s="12" t="s">
        <v>28</v>
      </c>
      <c r="M4" s="13">
        <v>77.67</v>
      </c>
      <c r="N4" s="13">
        <f t="shared" ref="N4:N54" si="0">M4</f>
        <v>77.67</v>
      </c>
      <c r="O4" s="12">
        <v>2</v>
      </c>
      <c r="P4" s="14" t="s">
        <v>29</v>
      </c>
      <c r="Q4" s="14" t="s">
        <v>29</v>
      </c>
      <c r="R4" s="14" t="s">
        <v>29</v>
      </c>
    </row>
    <row r="5" s="1" customFormat="1" ht="35" customHeight="1" spans="1:18">
      <c r="A5" s="5">
        <v>2</v>
      </c>
      <c r="B5" s="6" t="s">
        <v>19</v>
      </c>
      <c r="C5" s="5" t="s">
        <v>20</v>
      </c>
      <c r="D5" s="5" t="s">
        <v>21</v>
      </c>
      <c r="E5" s="7" t="s">
        <v>22</v>
      </c>
      <c r="F5" s="7">
        <v>3</v>
      </c>
      <c r="G5" s="7" t="s">
        <v>30</v>
      </c>
      <c r="H5" s="7" t="s">
        <v>31</v>
      </c>
      <c r="I5" s="6" t="s">
        <v>32</v>
      </c>
      <c r="J5" s="11" t="s">
        <v>33</v>
      </c>
      <c r="K5" s="11" t="s">
        <v>27</v>
      </c>
      <c r="L5" s="12" t="s">
        <v>28</v>
      </c>
      <c r="M5" s="13">
        <v>85.33</v>
      </c>
      <c r="N5" s="13">
        <f t="shared" si="0"/>
        <v>85.33</v>
      </c>
      <c r="O5" s="12" cm="1">
        <f t="array" ref="O5">SUMPRODUCT(($D$5:$D$497=E5)*($M$5:$M$497&gt;N5))+1</f>
        <v>1</v>
      </c>
      <c r="P5" s="14" t="s">
        <v>29</v>
      </c>
      <c r="Q5" s="14" t="s">
        <v>29</v>
      </c>
      <c r="R5" s="14" t="s">
        <v>29</v>
      </c>
    </row>
    <row r="6" s="1" customFormat="1" ht="35" customHeight="1" spans="1:18">
      <c r="A6" s="5">
        <v>3</v>
      </c>
      <c r="B6" s="6" t="s">
        <v>19</v>
      </c>
      <c r="C6" s="5" t="s">
        <v>20</v>
      </c>
      <c r="D6" s="5" t="s">
        <v>34</v>
      </c>
      <c r="E6" s="7" t="s">
        <v>35</v>
      </c>
      <c r="F6" s="7">
        <v>3</v>
      </c>
      <c r="G6" s="7" t="s">
        <v>36</v>
      </c>
      <c r="H6" s="7" t="s">
        <v>37</v>
      </c>
      <c r="I6" s="6" t="s">
        <v>25</v>
      </c>
      <c r="J6" s="11" t="s">
        <v>38</v>
      </c>
      <c r="K6" s="11" t="s">
        <v>27</v>
      </c>
      <c r="L6" s="12" t="s">
        <v>28</v>
      </c>
      <c r="M6" s="13">
        <v>77.83</v>
      </c>
      <c r="N6" s="13">
        <f t="shared" si="0"/>
        <v>77.83</v>
      </c>
      <c r="O6" s="12">
        <v>2</v>
      </c>
      <c r="P6" s="14" t="s">
        <v>29</v>
      </c>
      <c r="Q6" s="14" t="s">
        <v>29</v>
      </c>
      <c r="R6" s="14" t="s">
        <v>29</v>
      </c>
    </row>
    <row r="7" s="1" customFormat="1" ht="35" customHeight="1" spans="1:18">
      <c r="A7" s="5">
        <v>4</v>
      </c>
      <c r="B7" s="6" t="s">
        <v>19</v>
      </c>
      <c r="C7" s="5" t="s">
        <v>20</v>
      </c>
      <c r="D7" s="5" t="s">
        <v>34</v>
      </c>
      <c r="E7" s="7" t="s">
        <v>35</v>
      </c>
      <c r="F7" s="7">
        <v>3</v>
      </c>
      <c r="G7" s="7" t="s">
        <v>39</v>
      </c>
      <c r="H7" s="7" t="s">
        <v>40</v>
      </c>
      <c r="I7" s="6" t="s">
        <v>25</v>
      </c>
      <c r="J7" s="11" t="s">
        <v>38</v>
      </c>
      <c r="K7" s="11" t="s">
        <v>27</v>
      </c>
      <c r="L7" s="12" t="s">
        <v>28</v>
      </c>
      <c r="M7" s="13">
        <v>78.67</v>
      </c>
      <c r="N7" s="13">
        <f t="shared" si="0"/>
        <v>78.67</v>
      </c>
      <c r="O7" s="12" cm="1">
        <f t="array" ref="O7">SUMPRODUCT(($D$5:$D$497=E7)*($M$5:$M$497&gt;N7))+1</f>
        <v>1</v>
      </c>
      <c r="P7" s="14" t="s">
        <v>29</v>
      </c>
      <c r="Q7" s="14" t="s">
        <v>29</v>
      </c>
      <c r="R7" s="14" t="s">
        <v>29</v>
      </c>
    </row>
    <row r="8" s="1" customFormat="1" ht="35" customHeight="1" spans="1:18">
      <c r="A8" s="5">
        <v>5</v>
      </c>
      <c r="B8" s="6" t="s">
        <v>19</v>
      </c>
      <c r="C8" s="5" t="s">
        <v>20</v>
      </c>
      <c r="D8" s="5" t="s">
        <v>41</v>
      </c>
      <c r="E8" s="7" t="s">
        <v>42</v>
      </c>
      <c r="F8" s="7">
        <v>3</v>
      </c>
      <c r="G8" s="7" t="s">
        <v>43</v>
      </c>
      <c r="H8" s="7" t="s">
        <v>44</v>
      </c>
      <c r="I8" s="6" t="s">
        <v>25</v>
      </c>
      <c r="J8" s="11" t="s">
        <v>33</v>
      </c>
      <c r="K8" s="11" t="s">
        <v>27</v>
      </c>
      <c r="L8" s="12" t="s">
        <v>28</v>
      </c>
      <c r="M8" s="13">
        <v>68.33</v>
      </c>
      <c r="N8" s="13">
        <f t="shared" si="0"/>
        <v>68.33</v>
      </c>
      <c r="O8" s="12" cm="1">
        <f t="array" ref="O8">SUMPRODUCT(($D$5:$D$497=E8)*($M$5:$M$497&gt;N8))+1</f>
        <v>1</v>
      </c>
      <c r="P8" s="14" t="s">
        <v>29</v>
      </c>
      <c r="Q8" s="14" t="s">
        <v>29</v>
      </c>
      <c r="R8" s="14" t="s">
        <v>29</v>
      </c>
    </row>
    <row r="9" s="1" customFormat="1" ht="35" customHeight="1" spans="1:18">
      <c r="A9" s="5">
        <v>6</v>
      </c>
      <c r="B9" s="6" t="s">
        <v>19</v>
      </c>
      <c r="C9" s="5" t="s">
        <v>20</v>
      </c>
      <c r="D9" s="5" t="s">
        <v>45</v>
      </c>
      <c r="E9" s="7" t="s">
        <v>46</v>
      </c>
      <c r="F9" s="7">
        <v>3</v>
      </c>
      <c r="G9" s="7" t="s">
        <v>47</v>
      </c>
      <c r="H9" s="7" t="s">
        <v>48</v>
      </c>
      <c r="I9" s="6" t="s">
        <v>25</v>
      </c>
      <c r="J9" s="11" t="s">
        <v>26</v>
      </c>
      <c r="K9" s="11" t="s">
        <v>27</v>
      </c>
      <c r="L9" s="12" t="s">
        <v>28</v>
      </c>
      <c r="M9" s="13">
        <v>72.17</v>
      </c>
      <c r="N9" s="13">
        <f t="shared" si="0"/>
        <v>72.17</v>
      </c>
      <c r="O9" s="12">
        <v>2</v>
      </c>
      <c r="P9" s="14" t="s">
        <v>29</v>
      </c>
      <c r="Q9" s="14" t="s">
        <v>29</v>
      </c>
      <c r="R9" s="14" t="s">
        <v>29</v>
      </c>
    </row>
    <row r="10" s="1" customFormat="1" ht="35" customHeight="1" spans="1:18">
      <c r="A10" s="5">
        <v>7</v>
      </c>
      <c r="B10" s="6" t="s">
        <v>19</v>
      </c>
      <c r="C10" s="5" t="s">
        <v>20</v>
      </c>
      <c r="D10" s="5" t="s">
        <v>45</v>
      </c>
      <c r="E10" s="7" t="s">
        <v>46</v>
      </c>
      <c r="F10" s="7">
        <v>3</v>
      </c>
      <c r="G10" s="7" t="s">
        <v>49</v>
      </c>
      <c r="H10" s="7" t="s">
        <v>50</v>
      </c>
      <c r="I10" s="6" t="s">
        <v>25</v>
      </c>
      <c r="J10" s="11" t="s">
        <v>33</v>
      </c>
      <c r="K10" s="11" t="s">
        <v>51</v>
      </c>
      <c r="L10" s="12" t="s">
        <v>28</v>
      </c>
      <c r="M10" s="13">
        <v>76.83</v>
      </c>
      <c r="N10" s="13">
        <f t="shared" si="0"/>
        <v>76.83</v>
      </c>
      <c r="O10" s="12" cm="1">
        <f t="array" ref="O10">SUMPRODUCT(($D$5:$D$497=E10)*($M$5:$M$497&gt;N10))+1</f>
        <v>1</v>
      </c>
      <c r="P10" s="14" t="s">
        <v>29</v>
      </c>
      <c r="Q10" s="14" t="s">
        <v>29</v>
      </c>
      <c r="R10" s="14" t="s">
        <v>29</v>
      </c>
    </row>
    <row r="11" s="1" customFormat="1" ht="35" customHeight="1" spans="1:18">
      <c r="A11" s="5">
        <v>8</v>
      </c>
      <c r="B11" s="6" t="s">
        <v>19</v>
      </c>
      <c r="C11" s="5" t="s">
        <v>20</v>
      </c>
      <c r="D11" s="5" t="s">
        <v>52</v>
      </c>
      <c r="E11" s="7" t="s">
        <v>53</v>
      </c>
      <c r="F11" s="7">
        <v>3</v>
      </c>
      <c r="G11" s="7" t="s">
        <v>54</v>
      </c>
      <c r="H11" s="7" t="s">
        <v>55</v>
      </c>
      <c r="I11" s="6" t="s">
        <v>25</v>
      </c>
      <c r="J11" s="11" t="s">
        <v>26</v>
      </c>
      <c r="K11" s="11" t="s">
        <v>27</v>
      </c>
      <c r="L11" s="12" t="s">
        <v>28</v>
      </c>
      <c r="M11" s="13">
        <v>83.5</v>
      </c>
      <c r="N11" s="13">
        <f t="shared" si="0"/>
        <v>83.5</v>
      </c>
      <c r="O11" s="12" cm="1">
        <f t="array" ref="O11">SUMPRODUCT(($D$5:$D$497=E11)*($M$5:$M$497&gt;N11))+1</f>
        <v>1</v>
      </c>
      <c r="P11" s="14" t="s">
        <v>29</v>
      </c>
      <c r="Q11" s="14" t="s">
        <v>29</v>
      </c>
      <c r="R11" s="14" t="s">
        <v>29</v>
      </c>
    </row>
    <row r="12" s="1" customFormat="1" ht="35" customHeight="1" spans="1:18">
      <c r="A12" s="5">
        <v>9</v>
      </c>
      <c r="B12" s="6" t="s">
        <v>19</v>
      </c>
      <c r="C12" s="5" t="s">
        <v>20</v>
      </c>
      <c r="D12" s="5" t="s">
        <v>52</v>
      </c>
      <c r="E12" s="7" t="s">
        <v>53</v>
      </c>
      <c r="F12" s="7">
        <v>3</v>
      </c>
      <c r="G12" s="7" t="s">
        <v>56</v>
      </c>
      <c r="H12" s="7" t="s">
        <v>57</v>
      </c>
      <c r="I12" s="6" t="s">
        <v>25</v>
      </c>
      <c r="J12" s="11" t="s">
        <v>38</v>
      </c>
      <c r="K12" s="11" t="s">
        <v>27</v>
      </c>
      <c r="L12" s="12" t="s">
        <v>28</v>
      </c>
      <c r="M12" s="13">
        <v>82</v>
      </c>
      <c r="N12" s="13">
        <f t="shared" si="0"/>
        <v>82</v>
      </c>
      <c r="O12" s="12">
        <v>3</v>
      </c>
      <c r="P12" s="14" t="s">
        <v>29</v>
      </c>
      <c r="Q12" s="14" t="s">
        <v>29</v>
      </c>
      <c r="R12" s="14" t="s">
        <v>29</v>
      </c>
    </row>
    <row r="13" s="1" customFormat="1" ht="35" customHeight="1" spans="1:18">
      <c r="A13" s="5">
        <v>10</v>
      </c>
      <c r="B13" s="6" t="s">
        <v>19</v>
      </c>
      <c r="C13" s="5" t="s">
        <v>20</v>
      </c>
      <c r="D13" s="5" t="s">
        <v>52</v>
      </c>
      <c r="E13" s="7" t="s">
        <v>53</v>
      </c>
      <c r="F13" s="7">
        <v>3</v>
      </c>
      <c r="G13" s="7" t="s">
        <v>58</v>
      </c>
      <c r="H13" s="7" t="s">
        <v>59</v>
      </c>
      <c r="I13" s="6" t="s">
        <v>32</v>
      </c>
      <c r="J13" s="11" t="s">
        <v>26</v>
      </c>
      <c r="K13" s="11" t="s">
        <v>27</v>
      </c>
      <c r="L13" s="12" t="s">
        <v>28</v>
      </c>
      <c r="M13" s="13">
        <v>82.33</v>
      </c>
      <c r="N13" s="13">
        <f t="shared" si="0"/>
        <v>82.33</v>
      </c>
      <c r="O13" s="12">
        <v>2</v>
      </c>
      <c r="P13" s="14" t="s">
        <v>29</v>
      </c>
      <c r="Q13" s="14" t="s">
        <v>29</v>
      </c>
      <c r="R13" s="14" t="s">
        <v>29</v>
      </c>
    </row>
    <row r="14" s="1" customFormat="1" ht="35" customHeight="1" spans="1:18">
      <c r="A14" s="5">
        <v>11</v>
      </c>
      <c r="B14" s="6" t="s">
        <v>19</v>
      </c>
      <c r="C14" s="5" t="s">
        <v>20</v>
      </c>
      <c r="D14" s="5" t="s">
        <v>60</v>
      </c>
      <c r="E14" s="7" t="s">
        <v>61</v>
      </c>
      <c r="F14" s="7">
        <v>2</v>
      </c>
      <c r="G14" s="7" t="s">
        <v>62</v>
      </c>
      <c r="H14" s="7" t="s">
        <v>63</v>
      </c>
      <c r="I14" s="6" t="s">
        <v>25</v>
      </c>
      <c r="J14" s="11" t="s">
        <v>38</v>
      </c>
      <c r="K14" s="11" t="s">
        <v>27</v>
      </c>
      <c r="L14" s="12" t="s">
        <v>28</v>
      </c>
      <c r="M14" s="13">
        <v>78.67</v>
      </c>
      <c r="N14" s="13">
        <f t="shared" si="0"/>
        <v>78.67</v>
      </c>
      <c r="O14" s="12">
        <v>2</v>
      </c>
      <c r="P14" s="14" t="s">
        <v>29</v>
      </c>
      <c r="Q14" s="14" t="s">
        <v>29</v>
      </c>
      <c r="R14" s="14" t="s">
        <v>29</v>
      </c>
    </row>
    <row r="15" s="1" customFormat="1" ht="35" customHeight="1" spans="1:18">
      <c r="A15" s="5">
        <v>12</v>
      </c>
      <c r="B15" s="6" t="s">
        <v>19</v>
      </c>
      <c r="C15" s="5" t="s">
        <v>20</v>
      </c>
      <c r="D15" s="5" t="s">
        <v>60</v>
      </c>
      <c r="E15" s="7" t="s">
        <v>61</v>
      </c>
      <c r="F15" s="7">
        <v>2</v>
      </c>
      <c r="G15" s="7" t="s">
        <v>64</v>
      </c>
      <c r="H15" s="7" t="s">
        <v>65</v>
      </c>
      <c r="I15" s="6" t="s">
        <v>25</v>
      </c>
      <c r="J15" s="11" t="s">
        <v>66</v>
      </c>
      <c r="K15" s="11" t="s">
        <v>27</v>
      </c>
      <c r="L15" s="12" t="s">
        <v>28</v>
      </c>
      <c r="M15" s="13">
        <v>79.5</v>
      </c>
      <c r="N15" s="13">
        <f t="shared" si="0"/>
        <v>79.5</v>
      </c>
      <c r="O15" s="12" cm="1">
        <f t="array" ref="O15">SUMPRODUCT(($D$5:$D$497=E15)*($M$5:$M$497&gt;N15))+1</f>
        <v>1</v>
      </c>
      <c r="P15" s="14" t="s">
        <v>29</v>
      </c>
      <c r="Q15" s="14" t="s">
        <v>29</v>
      </c>
      <c r="R15" s="14" t="s">
        <v>29</v>
      </c>
    </row>
    <row r="16" s="1" customFormat="1" ht="35" customHeight="1" spans="1:18">
      <c r="A16" s="5">
        <v>13</v>
      </c>
      <c r="B16" s="6" t="s">
        <v>19</v>
      </c>
      <c r="C16" s="5" t="s">
        <v>20</v>
      </c>
      <c r="D16" s="5" t="s">
        <v>67</v>
      </c>
      <c r="E16" s="7" t="s">
        <v>68</v>
      </c>
      <c r="F16" s="7">
        <v>3</v>
      </c>
      <c r="G16" s="7" t="s">
        <v>69</v>
      </c>
      <c r="H16" s="7" t="s">
        <v>70</v>
      </c>
      <c r="I16" s="6" t="s">
        <v>25</v>
      </c>
      <c r="J16" s="11" t="s">
        <v>71</v>
      </c>
      <c r="K16" s="11" t="s">
        <v>27</v>
      </c>
      <c r="L16" s="12" t="s">
        <v>28</v>
      </c>
      <c r="M16" s="13">
        <v>81</v>
      </c>
      <c r="N16" s="13">
        <f t="shared" si="0"/>
        <v>81</v>
      </c>
      <c r="O16" s="12" cm="1">
        <f t="array" ref="O16">SUMPRODUCT(($D$5:$D$497=E16)*($M$5:$M$497&gt;N16))+1</f>
        <v>1</v>
      </c>
      <c r="P16" s="14" t="s">
        <v>29</v>
      </c>
      <c r="Q16" s="14" t="s">
        <v>29</v>
      </c>
      <c r="R16" s="14" t="s">
        <v>29</v>
      </c>
    </row>
    <row r="17" s="1" customFormat="1" ht="35" customHeight="1" spans="1:18">
      <c r="A17" s="5">
        <v>14</v>
      </c>
      <c r="B17" s="6" t="s">
        <v>19</v>
      </c>
      <c r="C17" s="5" t="s">
        <v>20</v>
      </c>
      <c r="D17" s="5" t="s">
        <v>67</v>
      </c>
      <c r="E17" s="7" t="s">
        <v>68</v>
      </c>
      <c r="F17" s="7">
        <v>3</v>
      </c>
      <c r="G17" s="7" t="s">
        <v>72</v>
      </c>
      <c r="H17" s="7" t="s">
        <v>73</v>
      </c>
      <c r="I17" s="6" t="s">
        <v>32</v>
      </c>
      <c r="J17" s="11" t="s">
        <v>74</v>
      </c>
      <c r="K17" s="11" t="s">
        <v>51</v>
      </c>
      <c r="L17" s="12" t="s">
        <v>28</v>
      </c>
      <c r="M17" s="13">
        <v>77.5</v>
      </c>
      <c r="N17" s="13">
        <f t="shared" si="0"/>
        <v>77.5</v>
      </c>
      <c r="O17" s="12">
        <v>2</v>
      </c>
      <c r="P17" s="14" t="s">
        <v>29</v>
      </c>
      <c r="Q17" s="14" t="s">
        <v>29</v>
      </c>
      <c r="R17" s="14" t="s">
        <v>29</v>
      </c>
    </row>
    <row r="18" s="1" customFormat="1" ht="35" customHeight="1" spans="1:18">
      <c r="A18" s="5">
        <v>15</v>
      </c>
      <c r="B18" s="6" t="s">
        <v>19</v>
      </c>
      <c r="C18" s="5" t="s">
        <v>20</v>
      </c>
      <c r="D18" s="5" t="s">
        <v>75</v>
      </c>
      <c r="E18" s="7" t="s">
        <v>76</v>
      </c>
      <c r="F18" s="7">
        <v>3</v>
      </c>
      <c r="G18" s="7" t="s">
        <v>77</v>
      </c>
      <c r="H18" s="7" t="s">
        <v>78</v>
      </c>
      <c r="I18" s="6" t="s">
        <v>25</v>
      </c>
      <c r="J18" s="11" t="s">
        <v>33</v>
      </c>
      <c r="K18" s="11" t="s">
        <v>27</v>
      </c>
      <c r="L18" s="12" t="s">
        <v>28</v>
      </c>
      <c r="M18" s="13">
        <v>77.67</v>
      </c>
      <c r="N18" s="13">
        <f t="shared" si="0"/>
        <v>77.67</v>
      </c>
      <c r="O18" s="12">
        <v>2</v>
      </c>
      <c r="P18" s="14" t="s">
        <v>29</v>
      </c>
      <c r="Q18" s="14" t="s">
        <v>29</v>
      </c>
      <c r="R18" s="14" t="s">
        <v>29</v>
      </c>
    </row>
    <row r="19" s="1" customFormat="1" ht="35" customHeight="1" spans="1:18">
      <c r="A19" s="5">
        <v>16</v>
      </c>
      <c r="B19" s="6" t="s">
        <v>19</v>
      </c>
      <c r="C19" s="5" t="s">
        <v>20</v>
      </c>
      <c r="D19" s="5" t="s">
        <v>75</v>
      </c>
      <c r="E19" s="7" t="s">
        <v>76</v>
      </c>
      <c r="F19" s="7">
        <v>3</v>
      </c>
      <c r="G19" s="7" t="s">
        <v>79</v>
      </c>
      <c r="H19" s="7" t="s">
        <v>80</v>
      </c>
      <c r="I19" s="6" t="s">
        <v>32</v>
      </c>
      <c r="J19" s="11" t="s">
        <v>81</v>
      </c>
      <c r="K19" s="11" t="s">
        <v>51</v>
      </c>
      <c r="L19" s="12" t="s">
        <v>28</v>
      </c>
      <c r="M19" s="13">
        <v>77</v>
      </c>
      <c r="N19" s="13">
        <f t="shared" si="0"/>
        <v>77</v>
      </c>
      <c r="O19" s="12">
        <v>3</v>
      </c>
      <c r="P19" s="14" t="s">
        <v>29</v>
      </c>
      <c r="Q19" s="14" t="s">
        <v>29</v>
      </c>
      <c r="R19" s="14" t="s">
        <v>29</v>
      </c>
    </row>
    <row r="20" s="1" customFormat="1" ht="35" customHeight="1" spans="1:18">
      <c r="A20" s="5">
        <v>17</v>
      </c>
      <c r="B20" s="6" t="s">
        <v>19</v>
      </c>
      <c r="C20" s="5" t="s">
        <v>20</v>
      </c>
      <c r="D20" s="5" t="s">
        <v>75</v>
      </c>
      <c r="E20" s="7" t="s">
        <v>76</v>
      </c>
      <c r="F20" s="7">
        <v>3</v>
      </c>
      <c r="G20" s="7" t="s">
        <v>82</v>
      </c>
      <c r="H20" s="7" t="s">
        <v>83</v>
      </c>
      <c r="I20" s="6" t="s">
        <v>25</v>
      </c>
      <c r="J20" s="11" t="s">
        <v>26</v>
      </c>
      <c r="K20" s="11" t="s">
        <v>27</v>
      </c>
      <c r="L20" s="12" t="s">
        <v>28</v>
      </c>
      <c r="M20" s="13">
        <v>82</v>
      </c>
      <c r="N20" s="13">
        <f t="shared" si="0"/>
        <v>82</v>
      </c>
      <c r="O20" s="12" cm="1">
        <f t="array" ref="O20">SUMPRODUCT(($D$5:$D$497=E20)*($M$5:$M$497&gt;N20))+1</f>
        <v>1</v>
      </c>
      <c r="P20" s="14" t="s">
        <v>29</v>
      </c>
      <c r="Q20" s="14" t="s">
        <v>29</v>
      </c>
      <c r="R20" s="14" t="s">
        <v>29</v>
      </c>
    </row>
    <row r="21" s="1" customFormat="1" ht="35" customHeight="1" spans="1:18">
      <c r="A21" s="5">
        <v>18</v>
      </c>
      <c r="B21" s="6" t="s">
        <v>19</v>
      </c>
      <c r="C21" s="5" t="s">
        <v>20</v>
      </c>
      <c r="D21" s="5" t="s">
        <v>84</v>
      </c>
      <c r="E21" s="7" t="s">
        <v>85</v>
      </c>
      <c r="F21" s="7">
        <v>3</v>
      </c>
      <c r="G21" s="7" t="s">
        <v>86</v>
      </c>
      <c r="H21" s="7" t="s">
        <v>87</v>
      </c>
      <c r="I21" s="6" t="s">
        <v>32</v>
      </c>
      <c r="J21" s="11" t="s">
        <v>74</v>
      </c>
      <c r="K21" s="11" t="s">
        <v>51</v>
      </c>
      <c r="L21" s="12" t="s">
        <v>28</v>
      </c>
      <c r="M21" s="13">
        <v>78.33</v>
      </c>
      <c r="N21" s="13">
        <f t="shared" si="0"/>
        <v>78.33</v>
      </c>
      <c r="O21" s="12">
        <v>2</v>
      </c>
      <c r="P21" s="14" t="s">
        <v>29</v>
      </c>
      <c r="Q21" s="14" t="s">
        <v>29</v>
      </c>
      <c r="R21" s="14" t="s">
        <v>29</v>
      </c>
    </row>
    <row r="22" s="1" customFormat="1" ht="35" customHeight="1" spans="1:18">
      <c r="A22" s="5">
        <v>19</v>
      </c>
      <c r="B22" s="6" t="s">
        <v>19</v>
      </c>
      <c r="C22" s="5" t="s">
        <v>20</v>
      </c>
      <c r="D22" s="5" t="s">
        <v>84</v>
      </c>
      <c r="E22" s="7" t="s">
        <v>85</v>
      </c>
      <c r="F22" s="7">
        <v>3</v>
      </c>
      <c r="G22" s="7" t="s">
        <v>88</v>
      </c>
      <c r="H22" s="7" t="s">
        <v>89</v>
      </c>
      <c r="I22" s="6" t="s">
        <v>32</v>
      </c>
      <c r="J22" s="11" t="s">
        <v>90</v>
      </c>
      <c r="K22" s="11" t="s">
        <v>27</v>
      </c>
      <c r="L22" s="12" t="s">
        <v>28</v>
      </c>
      <c r="M22" s="13">
        <v>78.17</v>
      </c>
      <c r="N22" s="13">
        <f t="shared" si="0"/>
        <v>78.17</v>
      </c>
      <c r="O22" s="12">
        <v>3</v>
      </c>
      <c r="P22" s="14" t="s">
        <v>29</v>
      </c>
      <c r="Q22" s="14" t="s">
        <v>29</v>
      </c>
      <c r="R22" s="14" t="s">
        <v>29</v>
      </c>
    </row>
    <row r="23" s="1" customFormat="1" ht="35" customHeight="1" spans="1:18">
      <c r="A23" s="5">
        <v>20</v>
      </c>
      <c r="B23" s="6" t="s">
        <v>19</v>
      </c>
      <c r="C23" s="5" t="s">
        <v>20</v>
      </c>
      <c r="D23" s="5" t="s">
        <v>84</v>
      </c>
      <c r="E23" s="7" t="s">
        <v>85</v>
      </c>
      <c r="F23" s="7">
        <v>3</v>
      </c>
      <c r="G23" s="7" t="s">
        <v>91</v>
      </c>
      <c r="H23" s="7" t="s">
        <v>92</v>
      </c>
      <c r="I23" s="6" t="s">
        <v>32</v>
      </c>
      <c r="J23" s="11" t="s">
        <v>93</v>
      </c>
      <c r="K23" s="11" t="s">
        <v>51</v>
      </c>
      <c r="L23" s="12" t="s">
        <v>28</v>
      </c>
      <c r="M23" s="13">
        <v>83</v>
      </c>
      <c r="N23" s="13">
        <f t="shared" si="0"/>
        <v>83</v>
      </c>
      <c r="O23" s="12" cm="1">
        <f t="array" ref="O23">SUMPRODUCT(($D$5:$D$497=E23)*($M$5:$M$497&gt;N23))+1</f>
        <v>1</v>
      </c>
      <c r="P23" s="14" t="s">
        <v>29</v>
      </c>
      <c r="Q23" s="14" t="s">
        <v>29</v>
      </c>
      <c r="R23" s="14" t="s">
        <v>29</v>
      </c>
    </row>
    <row r="24" s="1" customFormat="1" ht="35" customHeight="1" spans="1:18">
      <c r="A24" s="5">
        <v>21</v>
      </c>
      <c r="B24" s="6" t="s">
        <v>19</v>
      </c>
      <c r="C24" s="5" t="s">
        <v>20</v>
      </c>
      <c r="D24" s="5" t="s">
        <v>94</v>
      </c>
      <c r="E24" s="7" t="s">
        <v>95</v>
      </c>
      <c r="F24" s="7">
        <v>3</v>
      </c>
      <c r="G24" s="7" t="s">
        <v>96</v>
      </c>
      <c r="H24" s="7" t="s">
        <v>97</v>
      </c>
      <c r="I24" s="6" t="s">
        <v>32</v>
      </c>
      <c r="J24" s="11" t="s">
        <v>33</v>
      </c>
      <c r="K24" s="11" t="s">
        <v>27</v>
      </c>
      <c r="L24" s="12" t="s">
        <v>28</v>
      </c>
      <c r="M24" s="13">
        <v>81.83</v>
      </c>
      <c r="N24" s="13">
        <f t="shared" si="0"/>
        <v>81.83</v>
      </c>
      <c r="O24" s="12">
        <v>2</v>
      </c>
      <c r="P24" s="14" t="s">
        <v>29</v>
      </c>
      <c r="Q24" s="14" t="s">
        <v>29</v>
      </c>
      <c r="R24" s="14" t="s">
        <v>29</v>
      </c>
    </row>
    <row r="25" s="1" customFormat="1" ht="35" customHeight="1" spans="1:18">
      <c r="A25" s="5">
        <v>22</v>
      </c>
      <c r="B25" s="6" t="s">
        <v>19</v>
      </c>
      <c r="C25" s="5" t="s">
        <v>20</v>
      </c>
      <c r="D25" s="5" t="s">
        <v>94</v>
      </c>
      <c r="E25" s="7" t="s">
        <v>95</v>
      </c>
      <c r="F25" s="7">
        <v>3</v>
      </c>
      <c r="G25" s="7" t="s">
        <v>98</v>
      </c>
      <c r="H25" s="7" t="s">
        <v>99</v>
      </c>
      <c r="I25" s="6" t="s">
        <v>32</v>
      </c>
      <c r="J25" s="11" t="s">
        <v>74</v>
      </c>
      <c r="K25" s="11" t="s">
        <v>51</v>
      </c>
      <c r="L25" s="12" t="s">
        <v>28</v>
      </c>
      <c r="M25" s="13">
        <v>86.5</v>
      </c>
      <c r="N25" s="13">
        <f t="shared" si="0"/>
        <v>86.5</v>
      </c>
      <c r="O25" s="12" cm="1">
        <f t="array" ref="O25">SUMPRODUCT(($D$5:$D$497=E25)*($M$5:$M$497&gt;N25))+1</f>
        <v>1</v>
      </c>
      <c r="P25" s="14" t="s">
        <v>29</v>
      </c>
      <c r="Q25" s="14" t="s">
        <v>29</v>
      </c>
      <c r="R25" s="14" t="s">
        <v>29</v>
      </c>
    </row>
    <row r="26" s="1" customFormat="1" ht="35" customHeight="1" spans="1:18">
      <c r="A26" s="5">
        <v>23</v>
      </c>
      <c r="B26" s="6" t="s">
        <v>19</v>
      </c>
      <c r="C26" s="5" t="s">
        <v>20</v>
      </c>
      <c r="D26" s="5" t="s">
        <v>94</v>
      </c>
      <c r="E26" s="7" t="s">
        <v>95</v>
      </c>
      <c r="F26" s="7">
        <v>3</v>
      </c>
      <c r="G26" s="7" t="s">
        <v>100</v>
      </c>
      <c r="H26" s="7" t="s">
        <v>101</v>
      </c>
      <c r="I26" s="6" t="s">
        <v>32</v>
      </c>
      <c r="J26" s="11" t="s">
        <v>74</v>
      </c>
      <c r="K26" s="11" t="s">
        <v>51</v>
      </c>
      <c r="L26" s="12" t="s">
        <v>28</v>
      </c>
      <c r="M26" s="13">
        <v>77.17</v>
      </c>
      <c r="N26" s="13">
        <f t="shared" si="0"/>
        <v>77.17</v>
      </c>
      <c r="O26" s="12">
        <v>3</v>
      </c>
      <c r="P26" s="14" t="s">
        <v>29</v>
      </c>
      <c r="Q26" s="14" t="s">
        <v>29</v>
      </c>
      <c r="R26" s="14" t="s">
        <v>29</v>
      </c>
    </row>
    <row r="27" s="1" customFormat="1" ht="35" customHeight="1" spans="1:18">
      <c r="A27" s="5">
        <v>24</v>
      </c>
      <c r="B27" s="6" t="s">
        <v>19</v>
      </c>
      <c r="C27" s="5" t="s">
        <v>20</v>
      </c>
      <c r="D27" s="5" t="s">
        <v>102</v>
      </c>
      <c r="E27" s="7" t="s">
        <v>103</v>
      </c>
      <c r="F27" s="7">
        <v>3</v>
      </c>
      <c r="G27" s="7" t="s">
        <v>104</v>
      </c>
      <c r="H27" s="7" t="s">
        <v>105</v>
      </c>
      <c r="I27" s="6" t="s">
        <v>25</v>
      </c>
      <c r="J27" s="11" t="s">
        <v>106</v>
      </c>
      <c r="K27" s="11" t="s">
        <v>27</v>
      </c>
      <c r="L27" s="12" t="s">
        <v>28</v>
      </c>
      <c r="M27" s="13">
        <v>80.67</v>
      </c>
      <c r="N27" s="13">
        <f t="shared" si="0"/>
        <v>80.67</v>
      </c>
      <c r="O27" s="12" cm="1">
        <f t="array" ref="O27">SUMPRODUCT(($D$5:$D$497=E27)*($M$5:$M$497&gt;N27))+1</f>
        <v>1</v>
      </c>
      <c r="P27" s="14" t="s">
        <v>29</v>
      </c>
      <c r="Q27" s="14" t="s">
        <v>29</v>
      </c>
      <c r="R27" s="14" t="s">
        <v>29</v>
      </c>
    </row>
    <row r="28" s="1" customFormat="1" ht="35" customHeight="1" spans="1:18">
      <c r="A28" s="5">
        <v>25</v>
      </c>
      <c r="B28" s="6" t="s">
        <v>19</v>
      </c>
      <c r="C28" s="5" t="s">
        <v>20</v>
      </c>
      <c r="D28" s="5" t="s">
        <v>107</v>
      </c>
      <c r="E28" s="7" t="s">
        <v>108</v>
      </c>
      <c r="F28" s="7">
        <v>3</v>
      </c>
      <c r="G28" s="7" t="s">
        <v>109</v>
      </c>
      <c r="H28" s="7" t="s">
        <v>110</v>
      </c>
      <c r="I28" s="6" t="s">
        <v>25</v>
      </c>
      <c r="J28" s="11" t="s">
        <v>38</v>
      </c>
      <c r="K28" s="11" t="s">
        <v>27</v>
      </c>
      <c r="L28" s="12" t="s">
        <v>28</v>
      </c>
      <c r="M28" s="13">
        <v>81.33</v>
      </c>
      <c r="N28" s="13">
        <f t="shared" si="0"/>
        <v>81.33</v>
      </c>
      <c r="O28" s="12" cm="1">
        <f t="array" ref="O28">SUMPRODUCT(($D$5:$D$497=E29)*($M$5:$M$497&gt;N28))+1</f>
        <v>1</v>
      </c>
      <c r="P28" s="14" t="s">
        <v>29</v>
      </c>
      <c r="Q28" s="14" t="s">
        <v>29</v>
      </c>
      <c r="R28" s="14" t="s">
        <v>29</v>
      </c>
    </row>
    <row r="29" s="1" customFormat="1" ht="35" customHeight="1" spans="1:18">
      <c r="A29" s="5">
        <v>26</v>
      </c>
      <c r="B29" s="6" t="s">
        <v>19</v>
      </c>
      <c r="C29" s="5" t="s">
        <v>20</v>
      </c>
      <c r="D29" s="5" t="s">
        <v>107</v>
      </c>
      <c r="E29" s="7" t="s">
        <v>108</v>
      </c>
      <c r="F29" s="7">
        <v>3</v>
      </c>
      <c r="G29" s="7" t="s">
        <v>111</v>
      </c>
      <c r="H29" s="7" t="s">
        <v>112</v>
      </c>
      <c r="I29" s="6" t="s">
        <v>25</v>
      </c>
      <c r="J29" s="11" t="s">
        <v>113</v>
      </c>
      <c r="K29" s="11" t="s">
        <v>27</v>
      </c>
      <c r="L29" s="12" t="s">
        <v>28</v>
      </c>
      <c r="M29" s="13">
        <v>76.67</v>
      </c>
      <c r="N29" s="13">
        <f t="shared" si="0"/>
        <v>76.67</v>
      </c>
      <c r="O29" s="12">
        <v>3</v>
      </c>
      <c r="P29" s="14" t="s">
        <v>29</v>
      </c>
      <c r="Q29" s="14" t="s">
        <v>29</v>
      </c>
      <c r="R29" s="14" t="s">
        <v>29</v>
      </c>
    </row>
    <row r="30" s="1" customFormat="1" ht="35" customHeight="1" spans="1:18">
      <c r="A30" s="5">
        <v>27</v>
      </c>
      <c r="B30" s="6" t="s">
        <v>19</v>
      </c>
      <c r="C30" s="5" t="s">
        <v>20</v>
      </c>
      <c r="D30" s="5" t="s">
        <v>114</v>
      </c>
      <c r="E30" s="7" t="s">
        <v>115</v>
      </c>
      <c r="F30" s="7">
        <v>3</v>
      </c>
      <c r="G30" s="7" t="s">
        <v>116</v>
      </c>
      <c r="H30" s="7" t="s">
        <v>117</v>
      </c>
      <c r="I30" s="6" t="s">
        <v>25</v>
      </c>
      <c r="J30" s="11" t="s">
        <v>38</v>
      </c>
      <c r="K30" s="11" t="s">
        <v>27</v>
      </c>
      <c r="L30" s="12" t="s">
        <v>28</v>
      </c>
      <c r="M30" s="13">
        <v>79.5</v>
      </c>
      <c r="N30" s="13">
        <f t="shared" si="0"/>
        <v>79.5</v>
      </c>
      <c r="O30" s="12" cm="1">
        <f t="array" ref="O30">SUMPRODUCT(($D$5:$D$497=E30)*($M$5:$M$497&gt;N30))+1</f>
        <v>1</v>
      </c>
      <c r="P30" s="14" t="s">
        <v>29</v>
      </c>
      <c r="Q30" s="14" t="s">
        <v>29</v>
      </c>
      <c r="R30" s="14" t="s">
        <v>29</v>
      </c>
    </row>
    <row r="31" s="1" customFormat="1" ht="35" customHeight="1" spans="1:18">
      <c r="A31" s="5">
        <v>28</v>
      </c>
      <c r="B31" s="6" t="s">
        <v>19</v>
      </c>
      <c r="C31" s="5" t="s">
        <v>20</v>
      </c>
      <c r="D31" s="5" t="s">
        <v>118</v>
      </c>
      <c r="E31" s="7" t="s">
        <v>119</v>
      </c>
      <c r="F31" s="7">
        <v>3</v>
      </c>
      <c r="G31" s="7" t="s">
        <v>120</v>
      </c>
      <c r="H31" s="7" t="s">
        <v>121</v>
      </c>
      <c r="I31" s="6" t="s">
        <v>25</v>
      </c>
      <c r="J31" s="11" t="s">
        <v>122</v>
      </c>
      <c r="K31" s="11" t="s">
        <v>27</v>
      </c>
      <c r="L31" s="12" t="s">
        <v>28</v>
      </c>
      <c r="M31" s="13">
        <v>72</v>
      </c>
      <c r="N31" s="13">
        <f t="shared" si="0"/>
        <v>72</v>
      </c>
      <c r="O31" s="12">
        <v>2</v>
      </c>
      <c r="P31" s="14" t="s">
        <v>29</v>
      </c>
      <c r="Q31" s="14" t="s">
        <v>29</v>
      </c>
      <c r="R31" s="14" t="s">
        <v>29</v>
      </c>
    </row>
    <row r="32" s="1" customFormat="1" ht="35" customHeight="1" spans="1:18">
      <c r="A32" s="5">
        <v>29</v>
      </c>
      <c r="B32" s="6" t="s">
        <v>19</v>
      </c>
      <c r="C32" s="5" t="s">
        <v>20</v>
      </c>
      <c r="D32" s="5" t="s">
        <v>118</v>
      </c>
      <c r="E32" s="7" t="s">
        <v>119</v>
      </c>
      <c r="F32" s="7">
        <v>3</v>
      </c>
      <c r="G32" s="7" t="s">
        <v>123</v>
      </c>
      <c r="H32" s="7" t="s">
        <v>124</v>
      </c>
      <c r="I32" s="6" t="s">
        <v>25</v>
      </c>
      <c r="J32" s="11" t="s">
        <v>38</v>
      </c>
      <c r="K32" s="11" t="s">
        <v>27</v>
      </c>
      <c r="L32" s="12" t="s">
        <v>28</v>
      </c>
      <c r="M32" s="13">
        <v>78.5</v>
      </c>
      <c r="N32" s="13">
        <f t="shared" si="0"/>
        <v>78.5</v>
      </c>
      <c r="O32" s="12" cm="1">
        <f t="array" ref="O32">SUMPRODUCT(($D$5:$D$497=E32)*($M$5:$M$497&gt;N32))+1</f>
        <v>1</v>
      </c>
      <c r="P32" s="14" t="s">
        <v>29</v>
      </c>
      <c r="Q32" s="14" t="s">
        <v>29</v>
      </c>
      <c r="R32" s="14" t="s">
        <v>29</v>
      </c>
    </row>
    <row r="33" s="1" customFormat="1" ht="35" customHeight="1" spans="1:18">
      <c r="A33" s="5">
        <v>30</v>
      </c>
      <c r="B33" s="6" t="s">
        <v>19</v>
      </c>
      <c r="C33" s="5" t="s">
        <v>20</v>
      </c>
      <c r="D33" s="5" t="s">
        <v>125</v>
      </c>
      <c r="E33" s="7" t="s">
        <v>126</v>
      </c>
      <c r="F33" s="7">
        <v>3</v>
      </c>
      <c r="G33" s="7" t="s">
        <v>127</v>
      </c>
      <c r="H33" s="7" t="s">
        <v>128</v>
      </c>
      <c r="I33" s="6" t="s">
        <v>25</v>
      </c>
      <c r="J33" s="11" t="s">
        <v>26</v>
      </c>
      <c r="K33" s="11" t="s">
        <v>27</v>
      </c>
      <c r="L33" s="12" t="s">
        <v>28</v>
      </c>
      <c r="M33" s="13">
        <v>78.5</v>
      </c>
      <c r="N33" s="13">
        <f t="shared" si="0"/>
        <v>78.5</v>
      </c>
      <c r="O33" s="12" cm="1">
        <f t="array" ref="O33">SUMPRODUCT(($D$5:$D$497=E33)*($M$5:$M$497&gt;N33))+1</f>
        <v>1</v>
      </c>
      <c r="P33" s="14" t="s">
        <v>29</v>
      </c>
      <c r="Q33" s="14" t="s">
        <v>29</v>
      </c>
      <c r="R33" s="14" t="s">
        <v>29</v>
      </c>
    </row>
    <row r="34" s="1" customFormat="1" ht="35" customHeight="1" spans="1:18">
      <c r="A34" s="5">
        <v>31</v>
      </c>
      <c r="B34" s="6" t="s">
        <v>19</v>
      </c>
      <c r="C34" s="5" t="s">
        <v>20</v>
      </c>
      <c r="D34" s="5" t="s">
        <v>125</v>
      </c>
      <c r="E34" s="7" t="s">
        <v>126</v>
      </c>
      <c r="F34" s="7">
        <v>3</v>
      </c>
      <c r="G34" s="7" t="s">
        <v>129</v>
      </c>
      <c r="H34" s="7" t="s">
        <v>130</v>
      </c>
      <c r="I34" s="6" t="s">
        <v>25</v>
      </c>
      <c r="J34" s="11" t="s">
        <v>33</v>
      </c>
      <c r="K34" s="11" t="s">
        <v>27</v>
      </c>
      <c r="L34" s="12" t="s">
        <v>28</v>
      </c>
      <c r="M34" s="13">
        <v>76.67</v>
      </c>
      <c r="N34" s="13">
        <f t="shared" si="0"/>
        <v>76.67</v>
      </c>
      <c r="O34" s="12">
        <v>2</v>
      </c>
      <c r="P34" s="14" t="s">
        <v>29</v>
      </c>
      <c r="Q34" s="14" t="s">
        <v>29</v>
      </c>
      <c r="R34" s="14" t="s">
        <v>29</v>
      </c>
    </row>
    <row r="35" s="1" customFormat="1" ht="35" customHeight="1" spans="1:18">
      <c r="A35" s="5">
        <v>32</v>
      </c>
      <c r="B35" s="6" t="s">
        <v>19</v>
      </c>
      <c r="C35" s="5" t="s">
        <v>20</v>
      </c>
      <c r="D35" s="5" t="s">
        <v>131</v>
      </c>
      <c r="E35" s="7" t="s">
        <v>132</v>
      </c>
      <c r="F35" s="7">
        <v>3</v>
      </c>
      <c r="G35" s="7" t="s">
        <v>133</v>
      </c>
      <c r="H35" s="7" t="s">
        <v>134</v>
      </c>
      <c r="I35" s="6" t="s">
        <v>32</v>
      </c>
      <c r="J35" s="11" t="s">
        <v>33</v>
      </c>
      <c r="K35" s="11" t="s">
        <v>27</v>
      </c>
      <c r="L35" s="12" t="s">
        <v>28</v>
      </c>
      <c r="M35" s="13">
        <v>84.5</v>
      </c>
      <c r="N35" s="13">
        <f t="shared" si="0"/>
        <v>84.5</v>
      </c>
      <c r="O35" s="12">
        <v>2</v>
      </c>
      <c r="P35" s="14" t="s">
        <v>29</v>
      </c>
      <c r="Q35" s="14" t="s">
        <v>29</v>
      </c>
      <c r="R35" s="14" t="s">
        <v>29</v>
      </c>
    </row>
    <row r="36" s="1" customFormat="1" ht="35" customHeight="1" spans="1:18">
      <c r="A36" s="5">
        <v>33</v>
      </c>
      <c r="B36" s="6" t="s">
        <v>19</v>
      </c>
      <c r="C36" s="5" t="s">
        <v>20</v>
      </c>
      <c r="D36" s="5" t="s">
        <v>131</v>
      </c>
      <c r="E36" s="7" t="s">
        <v>132</v>
      </c>
      <c r="F36" s="7">
        <v>3</v>
      </c>
      <c r="G36" s="7" t="s">
        <v>135</v>
      </c>
      <c r="H36" s="7" t="s">
        <v>136</v>
      </c>
      <c r="I36" s="6" t="s">
        <v>32</v>
      </c>
      <c r="J36" s="11" t="s">
        <v>33</v>
      </c>
      <c r="K36" s="11" t="s">
        <v>27</v>
      </c>
      <c r="L36" s="12" t="s">
        <v>28</v>
      </c>
      <c r="M36" s="13">
        <v>83.33</v>
      </c>
      <c r="N36" s="13">
        <f t="shared" si="0"/>
        <v>83.33</v>
      </c>
      <c r="O36" s="12">
        <v>3</v>
      </c>
      <c r="P36" s="14" t="s">
        <v>29</v>
      </c>
      <c r="Q36" s="14" t="s">
        <v>29</v>
      </c>
      <c r="R36" s="14" t="s">
        <v>29</v>
      </c>
    </row>
    <row r="37" s="1" customFormat="1" ht="35" customHeight="1" spans="1:18">
      <c r="A37" s="5">
        <v>34</v>
      </c>
      <c r="B37" s="6" t="s">
        <v>19</v>
      </c>
      <c r="C37" s="5" t="s">
        <v>20</v>
      </c>
      <c r="D37" s="5" t="s">
        <v>137</v>
      </c>
      <c r="E37" s="7" t="s">
        <v>138</v>
      </c>
      <c r="F37" s="7">
        <v>3</v>
      </c>
      <c r="G37" s="7" t="s">
        <v>139</v>
      </c>
      <c r="H37" s="7" t="s">
        <v>140</v>
      </c>
      <c r="I37" s="6" t="s">
        <v>25</v>
      </c>
      <c r="J37" s="11" t="s">
        <v>74</v>
      </c>
      <c r="K37" s="11" t="s">
        <v>51</v>
      </c>
      <c r="L37" s="12" t="s">
        <v>28</v>
      </c>
      <c r="M37" s="13">
        <v>78.33</v>
      </c>
      <c r="N37" s="13">
        <f t="shared" si="0"/>
        <v>78.33</v>
      </c>
      <c r="O37" s="12" cm="1">
        <f t="array" ref="O37">SUMPRODUCT(($D$5:$D$497=E37)*($M$5:$M$497&gt;N37))+1</f>
        <v>1</v>
      </c>
      <c r="P37" s="14" t="s">
        <v>29</v>
      </c>
      <c r="Q37" s="14" t="s">
        <v>29</v>
      </c>
      <c r="R37" s="14" t="s">
        <v>29</v>
      </c>
    </row>
    <row r="38" s="1" customFormat="1" ht="35" customHeight="1" spans="1:18">
      <c r="A38" s="5">
        <v>35</v>
      </c>
      <c r="B38" s="6" t="s">
        <v>19</v>
      </c>
      <c r="C38" s="5" t="s">
        <v>20</v>
      </c>
      <c r="D38" s="5" t="s">
        <v>141</v>
      </c>
      <c r="E38" s="7" t="s">
        <v>142</v>
      </c>
      <c r="F38" s="7">
        <v>3</v>
      </c>
      <c r="G38" s="7" t="s">
        <v>143</v>
      </c>
      <c r="H38" s="7" t="s">
        <v>144</v>
      </c>
      <c r="I38" s="6" t="s">
        <v>25</v>
      </c>
      <c r="J38" s="11" t="s">
        <v>33</v>
      </c>
      <c r="K38" s="11" t="s">
        <v>27</v>
      </c>
      <c r="L38" s="12" t="s">
        <v>28</v>
      </c>
      <c r="M38" s="13">
        <v>80.5</v>
      </c>
      <c r="N38" s="13">
        <f t="shared" si="0"/>
        <v>80.5</v>
      </c>
      <c r="O38" s="12">
        <v>2</v>
      </c>
      <c r="P38" s="14" t="s">
        <v>29</v>
      </c>
      <c r="Q38" s="14" t="s">
        <v>29</v>
      </c>
      <c r="R38" s="14" t="s">
        <v>29</v>
      </c>
    </row>
    <row r="39" s="1" customFormat="1" ht="35" customHeight="1" spans="1:18">
      <c r="A39" s="5">
        <v>36</v>
      </c>
      <c r="B39" s="6" t="s">
        <v>19</v>
      </c>
      <c r="C39" s="5" t="s">
        <v>20</v>
      </c>
      <c r="D39" s="5" t="s">
        <v>141</v>
      </c>
      <c r="E39" s="7" t="s">
        <v>142</v>
      </c>
      <c r="F39" s="7">
        <v>3</v>
      </c>
      <c r="G39" s="7" t="s">
        <v>145</v>
      </c>
      <c r="H39" s="7" t="s">
        <v>146</v>
      </c>
      <c r="I39" s="6" t="s">
        <v>25</v>
      </c>
      <c r="J39" s="11" t="s">
        <v>33</v>
      </c>
      <c r="K39" s="11" t="s">
        <v>27</v>
      </c>
      <c r="L39" s="12" t="s">
        <v>28</v>
      </c>
      <c r="M39" s="13">
        <v>72.5</v>
      </c>
      <c r="N39" s="13">
        <f t="shared" si="0"/>
        <v>72.5</v>
      </c>
      <c r="O39" s="12">
        <v>3</v>
      </c>
      <c r="P39" s="14" t="s">
        <v>29</v>
      </c>
      <c r="Q39" s="14" t="s">
        <v>29</v>
      </c>
      <c r="R39" s="14" t="s">
        <v>29</v>
      </c>
    </row>
    <row r="40" s="1" customFormat="1" ht="35" customHeight="1" spans="1:18">
      <c r="A40" s="5">
        <v>37</v>
      </c>
      <c r="B40" s="6" t="s">
        <v>19</v>
      </c>
      <c r="C40" s="5" t="s">
        <v>20</v>
      </c>
      <c r="D40" s="5" t="s">
        <v>141</v>
      </c>
      <c r="E40" s="7" t="s">
        <v>142</v>
      </c>
      <c r="F40" s="7">
        <v>3</v>
      </c>
      <c r="G40" s="7" t="s">
        <v>147</v>
      </c>
      <c r="H40" s="7" t="s">
        <v>148</v>
      </c>
      <c r="I40" s="6" t="s">
        <v>25</v>
      </c>
      <c r="J40" s="11" t="s">
        <v>66</v>
      </c>
      <c r="K40" s="11" t="s">
        <v>27</v>
      </c>
      <c r="L40" s="12" t="s">
        <v>28</v>
      </c>
      <c r="M40" s="13">
        <v>83.5</v>
      </c>
      <c r="N40" s="13">
        <f t="shared" si="0"/>
        <v>83.5</v>
      </c>
      <c r="O40" s="12" cm="1">
        <f t="array" ref="O40">SUMPRODUCT(($D$5:$D$497=E40)*($M$5:$M$497&gt;N40))+1</f>
        <v>1</v>
      </c>
      <c r="P40" s="14" t="s">
        <v>29</v>
      </c>
      <c r="Q40" s="14" t="s">
        <v>29</v>
      </c>
      <c r="R40" s="14" t="s">
        <v>29</v>
      </c>
    </row>
    <row r="41" s="1" customFormat="1" ht="35" customHeight="1" spans="1:18">
      <c r="A41" s="5">
        <v>38</v>
      </c>
      <c r="B41" s="6" t="s">
        <v>19</v>
      </c>
      <c r="C41" s="5" t="s">
        <v>20</v>
      </c>
      <c r="D41" s="5" t="s">
        <v>149</v>
      </c>
      <c r="E41" s="7" t="s">
        <v>150</v>
      </c>
      <c r="F41" s="7">
        <v>4</v>
      </c>
      <c r="G41" s="7" t="s">
        <v>151</v>
      </c>
      <c r="H41" s="7" t="s">
        <v>152</v>
      </c>
      <c r="I41" s="6" t="s">
        <v>32</v>
      </c>
      <c r="J41" s="11" t="s">
        <v>33</v>
      </c>
      <c r="K41" s="11" t="s">
        <v>27</v>
      </c>
      <c r="L41" s="12" t="s">
        <v>28</v>
      </c>
      <c r="M41" s="13">
        <v>82.5</v>
      </c>
      <c r="N41" s="13">
        <f t="shared" si="0"/>
        <v>82.5</v>
      </c>
      <c r="O41" s="12">
        <v>3</v>
      </c>
      <c r="P41" s="14" t="s">
        <v>29</v>
      </c>
      <c r="Q41" s="14" t="s">
        <v>29</v>
      </c>
      <c r="R41" s="14" t="s">
        <v>29</v>
      </c>
    </row>
    <row r="42" s="1" customFormat="1" ht="35" customHeight="1" spans="1:18">
      <c r="A42" s="5">
        <v>39</v>
      </c>
      <c r="B42" s="6" t="s">
        <v>19</v>
      </c>
      <c r="C42" s="5" t="s">
        <v>20</v>
      </c>
      <c r="D42" s="5" t="s">
        <v>149</v>
      </c>
      <c r="E42" s="7" t="s">
        <v>150</v>
      </c>
      <c r="F42" s="7">
        <v>4</v>
      </c>
      <c r="G42" s="7" t="s">
        <v>153</v>
      </c>
      <c r="H42" s="7" t="s">
        <v>154</v>
      </c>
      <c r="I42" s="6" t="s">
        <v>32</v>
      </c>
      <c r="J42" s="11" t="s">
        <v>33</v>
      </c>
      <c r="K42" s="11" t="s">
        <v>27</v>
      </c>
      <c r="L42" s="12" t="s">
        <v>28</v>
      </c>
      <c r="M42" s="13">
        <v>85.5</v>
      </c>
      <c r="N42" s="13">
        <f t="shared" si="0"/>
        <v>85.5</v>
      </c>
      <c r="O42" s="12">
        <v>2</v>
      </c>
      <c r="P42" s="14" t="s">
        <v>29</v>
      </c>
      <c r="Q42" s="14" t="s">
        <v>29</v>
      </c>
      <c r="R42" s="14" t="s">
        <v>29</v>
      </c>
    </row>
    <row r="43" s="1" customFormat="1" ht="35" customHeight="1" spans="1:18">
      <c r="A43" s="5">
        <v>40</v>
      </c>
      <c r="B43" s="8" t="s">
        <v>19</v>
      </c>
      <c r="C43" s="5" t="s">
        <v>20</v>
      </c>
      <c r="D43" s="9" t="s">
        <v>149</v>
      </c>
      <c r="E43" s="10" t="s">
        <v>150</v>
      </c>
      <c r="F43" s="7">
        <v>4</v>
      </c>
      <c r="G43" s="10" t="s">
        <v>155</v>
      </c>
      <c r="H43" s="10" t="s">
        <v>156</v>
      </c>
      <c r="I43" s="6" t="s">
        <v>25</v>
      </c>
      <c r="J43" s="11" t="s">
        <v>33</v>
      </c>
      <c r="K43" s="11" t="s">
        <v>27</v>
      </c>
      <c r="L43" s="12" t="s">
        <v>28</v>
      </c>
      <c r="M43" s="13">
        <v>78.83</v>
      </c>
      <c r="N43" s="13">
        <f t="shared" si="0"/>
        <v>78.83</v>
      </c>
      <c r="O43" s="12">
        <v>4</v>
      </c>
      <c r="P43" s="14" t="s">
        <v>29</v>
      </c>
      <c r="Q43" s="14" t="s">
        <v>29</v>
      </c>
      <c r="R43" s="14" t="s">
        <v>29</v>
      </c>
    </row>
    <row r="44" s="1" customFormat="1" ht="35" customHeight="1" spans="1:18">
      <c r="A44" s="5">
        <v>41</v>
      </c>
      <c r="B44" s="6" t="s">
        <v>19</v>
      </c>
      <c r="C44" s="5" t="s">
        <v>20</v>
      </c>
      <c r="D44" s="5" t="s">
        <v>149</v>
      </c>
      <c r="E44" s="7" t="s">
        <v>150</v>
      </c>
      <c r="F44" s="7">
        <v>4</v>
      </c>
      <c r="G44" s="7" t="s">
        <v>157</v>
      </c>
      <c r="H44" s="7" t="s">
        <v>158</v>
      </c>
      <c r="I44" s="6" t="s">
        <v>25</v>
      </c>
      <c r="J44" s="11" t="s">
        <v>26</v>
      </c>
      <c r="K44" s="11" t="s">
        <v>27</v>
      </c>
      <c r="L44" s="12" t="s">
        <v>28</v>
      </c>
      <c r="M44" s="13">
        <v>85.67</v>
      </c>
      <c r="N44" s="13">
        <f t="shared" si="0"/>
        <v>85.67</v>
      </c>
      <c r="O44" s="12" cm="1">
        <f t="array" ref="O44">SUMPRODUCT(($D$5:$D$497=E44)*($M$5:$M$497&gt;N44))+1</f>
        <v>1</v>
      </c>
      <c r="P44" s="14" t="s">
        <v>29</v>
      </c>
      <c r="Q44" s="14" t="s">
        <v>29</v>
      </c>
      <c r="R44" s="14" t="s">
        <v>29</v>
      </c>
    </row>
    <row r="45" s="1" customFormat="1" ht="35" customHeight="1" spans="1:18">
      <c r="A45" s="5">
        <v>42</v>
      </c>
      <c r="B45" s="6" t="s">
        <v>19</v>
      </c>
      <c r="C45" s="5" t="s">
        <v>20</v>
      </c>
      <c r="D45" s="5" t="s">
        <v>159</v>
      </c>
      <c r="E45" s="7" t="s">
        <v>160</v>
      </c>
      <c r="F45" s="7">
        <v>2</v>
      </c>
      <c r="G45" s="7" t="s">
        <v>161</v>
      </c>
      <c r="H45" s="7" t="s">
        <v>162</v>
      </c>
      <c r="I45" s="6" t="s">
        <v>32</v>
      </c>
      <c r="J45" s="11" t="s">
        <v>33</v>
      </c>
      <c r="K45" s="11" t="s">
        <v>27</v>
      </c>
      <c r="L45" s="12" t="s">
        <v>28</v>
      </c>
      <c r="M45" s="13">
        <v>87.67</v>
      </c>
      <c r="N45" s="13">
        <f t="shared" si="0"/>
        <v>87.67</v>
      </c>
      <c r="O45" s="12" cm="1">
        <f t="array" ref="O45">SUMPRODUCT(($D$5:$D$497=E45)*($M$5:$M$497&gt;N45))+1</f>
        <v>1</v>
      </c>
      <c r="P45" s="14" t="s">
        <v>29</v>
      </c>
      <c r="Q45" s="14" t="s">
        <v>29</v>
      </c>
      <c r="R45" s="14" t="s">
        <v>29</v>
      </c>
    </row>
    <row r="46" s="1" customFormat="1" ht="35" customHeight="1" spans="1:18">
      <c r="A46" s="5">
        <v>43</v>
      </c>
      <c r="B46" s="6" t="s">
        <v>19</v>
      </c>
      <c r="C46" s="5" t="s">
        <v>20</v>
      </c>
      <c r="D46" s="5" t="s">
        <v>163</v>
      </c>
      <c r="E46" s="7" t="s">
        <v>164</v>
      </c>
      <c r="F46" s="7">
        <v>3</v>
      </c>
      <c r="G46" s="7" t="s">
        <v>165</v>
      </c>
      <c r="H46" s="7" t="s">
        <v>166</v>
      </c>
      <c r="I46" s="6" t="s">
        <v>32</v>
      </c>
      <c r="J46" s="11" t="s">
        <v>167</v>
      </c>
      <c r="K46" s="11" t="s">
        <v>27</v>
      </c>
      <c r="L46" s="12" t="s">
        <v>28</v>
      </c>
      <c r="M46" s="13">
        <v>84</v>
      </c>
      <c r="N46" s="13">
        <f t="shared" si="0"/>
        <v>84</v>
      </c>
      <c r="O46" s="12">
        <v>2</v>
      </c>
      <c r="P46" s="14" t="s">
        <v>29</v>
      </c>
      <c r="Q46" s="14" t="s">
        <v>29</v>
      </c>
      <c r="R46" s="14" t="s">
        <v>29</v>
      </c>
    </row>
    <row r="47" s="1" customFormat="1" ht="35" customHeight="1" spans="1:18">
      <c r="A47" s="5">
        <v>44</v>
      </c>
      <c r="B47" s="6" t="s">
        <v>19</v>
      </c>
      <c r="C47" s="5" t="s">
        <v>20</v>
      </c>
      <c r="D47" s="5" t="s">
        <v>163</v>
      </c>
      <c r="E47" s="7" t="s">
        <v>164</v>
      </c>
      <c r="F47" s="7">
        <v>3</v>
      </c>
      <c r="G47" s="7" t="s">
        <v>168</v>
      </c>
      <c r="H47" s="7" t="s">
        <v>169</v>
      </c>
      <c r="I47" s="6" t="s">
        <v>25</v>
      </c>
      <c r="J47" s="11" t="s">
        <v>167</v>
      </c>
      <c r="K47" s="11" t="s">
        <v>27</v>
      </c>
      <c r="L47" s="12" t="s">
        <v>28</v>
      </c>
      <c r="M47" s="13">
        <v>84.67</v>
      </c>
      <c r="N47" s="13">
        <f t="shared" si="0"/>
        <v>84.67</v>
      </c>
      <c r="O47" s="12" cm="1">
        <f t="array" ref="O47">SUMPRODUCT(($D$5:$D$497=E47)*($M$5:$M$497&gt;N47))+1</f>
        <v>1</v>
      </c>
      <c r="P47" s="14" t="s">
        <v>29</v>
      </c>
      <c r="Q47" s="14" t="s">
        <v>29</v>
      </c>
      <c r="R47" s="14" t="s">
        <v>29</v>
      </c>
    </row>
    <row r="48" s="1" customFormat="1" ht="35" customHeight="1" spans="1:18">
      <c r="A48" s="5">
        <v>45</v>
      </c>
      <c r="B48" s="6" t="s">
        <v>19</v>
      </c>
      <c r="C48" s="5" t="s">
        <v>20</v>
      </c>
      <c r="D48" s="5" t="s">
        <v>170</v>
      </c>
      <c r="E48" s="7" t="s">
        <v>171</v>
      </c>
      <c r="F48" s="7">
        <v>2</v>
      </c>
      <c r="G48" s="7" t="s">
        <v>172</v>
      </c>
      <c r="H48" s="7" t="s">
        <v>173</v>
      </c>
      <c r="I48" s="6" t="s">
        <v>32</v>
      </c>
      <c r="J48" s="11" t="s">
        <v>74</v>
      </c>
      <c r="K48" s="11" t="s">
        <v>174</v>
      </c>
      <c r="L48" s="12" t="s">
        <v>28</v>
      </c>
      <c r="M48" s="13">
        <v>77.33</v>
      </c>
      <c r="N48" s="13">
        <f t="shared" si="0"/>
        <v>77.33</v>
      </c>
      <c r="O48" s="12">
        <v>2</v>
      </c>
      <c r="P48" s="14" t="s">
        <v>29</v>
      </c>
      <c r="Q48" s="14" t="s">
        <v>29</v>
      </c>
      <c r="R48" s="14" t="s">
        <v>29</v>
      </c>
    </row>
    <row r="49" s="1" customFormat="1" ht="35" customHeight="1" spans="1:18">
      <c r="A49" s="5">
        <v>46</v>
      </c>
      <c r="B49" s="6" t="s">
        <v>19</v>
      </c>
      <c r="C49" s="5" t="s">
        <v>20</v>
      </c>
      <c r="D49" s="5" t="s">
        <v>170</v>
      </c>
      <c r="E49" s="7" t="s">
        <v>171</v>
      </c>
      <c r="F49" s="7">
        <v>2</v>
      </c>
      <c r="G49" s="7" t="s">
        <v>175</v>
      </c>
      <c r="H49" s="7" t="s">
        <v>176</v>
      </c>
      <c r="I49" s="6" t="s">
        <v>32</v>
      </c>
      <c r="J49" s="11" t="s">
        <v>38</v>
      </c>
      <c r="K49" s="11" t="s">
        <v>174</v>
      </c>
      <c r="L49" s="12" t="s">
        <v>28</v>
      </c>
      <c r="M49" s="13">
        <v>87.33</v>
      </c>
      <c r="N49" s="13">
        <f t="shared" si="0"/>
        <v>87.33</v>
      </c>
      <c r="O49" s="12" cm="1">
        <f t="array" ref="O49">SUMPRODUCT(($D$5:$D$497=E49)*($M$5:$M$497&gt;N49))+1</f>
        <v>1</v>
      </c>
      <c r="P49" s="14" t="s">
        <v>29</v>
      </c>
      <c r="Q49" s="14" t="s">
        <v>29</v>
      </c>
      <c r="R49" s="14" t="s">
        <v>29</v>
      </c>
    </row>
    <row r="50" s="1" customFormat="1" ht="35" customHeight="1" spans="1:18">
      <c r="A50" s="5">
        <v>47</v>
      </c>
      <c r="B50" s="6" t="s">
        <v>19</v>
      </c>
      <c r="C50" s="5" t="s">
        <v>20</v>
      </c>
      <c r="D50" s="5" t="s">
        <v>177</v>
      </c>
      <c r="E50" s="7" t="s">
        <v>178</v>
      </c>
      <c r="F50" s="7">
        <v>2</v>
      </c>
      <c r="G50" s="7" t="s">
        <v>179</v>
      </c>
      <c r="H50" s="7" t="s">
        <v>180</v>
      </c>
      <c r="I50" s="6" t="s">
        <v>32</v>
      </c>
      <c r="J50" s="11" t="s">
        <v>33</v>
      </c>
      <c r="K50" s="11" t="s">
        <v>181</v>
      </c>
      <c r="L50" s="12" t="s">
        <v>28</v>
      </c>
      <c r="M50" s="13">
        <v>84.5</v>
      </c>
      <c r="N50" s="13">
        <f t="shared" si="0"/>
        <v>84.5</v>
      </c>
      <c r="O50" s="12" cm="1">
        <f t="array" ref="O50">SUMPRODUCT(($D$5:$D$497=E50)*($M$5:$M$497&gt;N50))+1</f>
        <v>1</v>
      </c>
      <c r="P50" s="14" t="s">
        <v>29</v>
      </c>
      <c r="Q50" s="14" t="s">
        <v>29</v>
      </c>
      <c r="R50" s="14" t="s">
        <v>29</v>
      </c>
    </row>
    <row r="51" s="1" customFormat="1" ht="35" customHeight="1" spans="1:18">
      <c r="A51" s="5">
        <v>48</v>
      </c>
      <c r="B51" s="6" t="s">
        <v>19</v>
      </c>
      <c r="C51" s="5" t="s">
        <v>20</v>
      </c>
      <c r="D51" s="5" t="s">
        <v>177</v>
      </c>
      <c r="E51" s="7" t="s">
        <v>178</v>
      </c>
      <c r="F51" s="7">
        <v>2</v>
      </c>
      <c r="G51" s="7" t="s">
        <v>182</v>
      </c>
      <c r="H51" s="7" t="s">
        <v>183</v>
      </c>
      <c r="I51" s="6" t="s">
        <v>32</v>
      </c>
      <c r="J51" s="15" t="s">
        <v>74</v>
      </c>
      <c r="K51" s="11" t="s">
        <v>181</v>
      </c>
      <c r="L51" s="12" t="s">
        <v>28</v>
      </c>
      <c r="M51" s="13">
        <v>74.67</v>
      </c>
      <c r="N51" s="13">
        <f t="shared" si="0"/>
        <v>74.67</v>
      </c>
      <c r="O51" s="12">
        <v>2</v>
      </c>
      <c r="P51" s="14" t="s">
        <v>29</v>
      </c>
      <c r="Q51" s="14" t="s">
        <v>29</v>
      </c>
      <c r="R51" s="14" t="s">
        <v>29</v>
      </c>
    </row>
    <row r="52" s="1" customFormat="1" ht="35" customHeight="1" spans="1:18">
      <c r="A52" s="5">
        <v>49</v>
      </c>
      <c r="B52" s="6" t="s">
        <v>19</v>
      </c>
      <c r="C52" s="5" t="s">
        <v>20</v>
      </c>
      <c r="D52" s="5" t="s">
        <v>75</v>
      </c>
      <c r="E52" s="7" t="s">
        <v>184</v>
      </c>
      <c r="F52" s="7">
        <v>2</v>
      </c>
      <c r="G52" s="7" t="s">
        <v>185</v>
      </c>
      <c r="H52" s="7" t="s">
        <v>186</v>
      </c>
      <c r="I52" s="6" t="s">
        <v>32</v>
      </c>
      <c r="J52" s="11" t="s">
        <v>93</v>
      </c>
      <c r="K52" s="11" t="s">
        <v>181</v>
      </c>
      <c r="L52" s="12" t="s">
        <v>28</v>
      </c>
      <c r="M52" s="13">
        <v>84.67</v>
      </c>
      <c r="N52" s="13">
        <f t="shared" si="0"/>
        <v>84.67</v>
      </c>
      <c r="O52" s="12" cm="1">
        <f t="array" ref="O52">SUMPRODUCT(($D$5:$D$497=E52)*($M$5:$M$497&gt;N52))+1</f>
        <v>1</v>
      </c>
      <c r="P52" s="14" t="s">
        <v>29</v>
      </c>
      <c r="Q52" s="14" t="s">
        <v>29</v>
      </c>
      <c r="R52" s="14" t="s">
        <v>29</v>
      </c>
    </row>
    <row r="53" s="1" customFormat="1" ht="35" customHeight="1" spans="1:18">
      <c r="A53" s="5">
        <v>50</v>
      </c>
      <c r="B53" s="6" t="s">
        <v>19</v>
      </c>
      <c r="C53" s="5" t="s">
        <v>20</v>
      </c>
      <c r="D53" s="5" t="s">
        <v>75</v>
      </c>
      <c r="E53" s="7" t="s">
        <v>184</v>
      </c>
      <c r="F53" s="7">
        <v>2</v>
      </c>
      <c r="G53" s="7" t="s">
        <v>187</v>
      </c>
      <c r="H53" s="7" t="s">
        <v>188</v>
      </c>
      <c r="I53" s="6" t="s">
        <v>32</v>
      </c>
      <c r="J53" s="15" t="s">
        <v>74</v>
      </c>
      <c r="K53" s="11" t="s">
        <v>181</v>
      </c>
      <c r="L53" s="12" t="s">
        <v>28</v>
      </c>
      <c r="M53" s="13">
        <v>83.67</v>
      </c>
      <c r="N53" s="13">
        <f t="shared" si="0"/>
        <v>83.67</v>
      </c>
      <c r="O53" s="12">
        <v>2</v>
      </c>
      <c r="P53" s="14" t="s">
        <v>29</v>
      </c>
      <c r="Q53" s="14" t="s">
        <v>29</v>
      </c>
      <c r="R53" s="14" t="s">
        <v>29</v>
      </c>
    </row>
    <row r="54" s="1" customFormat="1" ht="35" customHeight="1" spans="1:18">
      <c r="A54" s="5">
        <v>51</v>
      </c>
      <c r="B54" s="6" t="s">
        <v>19</v>
      </c>
      <c r="C54" s="5" t="s">
        <v>20</v>
      </c>
      <c r="D54" s="5" t="s">
        <v>159</v>
      </c>
      <c r="E54" s="7" t="s">
        <v>160</v>
      </c>
      <c r="F54" s="7">
        <v>2</v>
      </c>
      <c r="G54" s="7" t="s">
        <v>189</v>
      </c>
      <c r="H54" s="7" t="s">
        <v>190</v>
      </c>
      <c r="I54" s="6" t="s">
        <v>32</v>
      </c>
      <c r="J54" s="11" t="s">
        <v>191</v>
      </c>
      <c r="K54" s="11" t="s">
        <v>174</v>
      </c>
      <c r="L54" s="12" t="s">
        <v>28</v>
      </c>
      <c r="M54" s="13">
        <v>88.25</v>
      </c>
      <c r="N54" s="13">
        <f t="shared" si="0"/>
        <v>88.25</v>
      </c>
      <c r="O54" s="12" cm="1">
        <f t="array" ref="O54">SUMPRODUCT(($D$5:$D$497=E54)*($M$5:$M$497&gt;N54))+1</f>
        <v>1</v>
      </c>
      <c r="P54" s="14" t="s">
        <v>29</v>
      </c>
      <c r="Q54" s="14" t="s">
        <v>29</v>
      </c>
      <c r="R54" s="14" t="s">
        <v>29</v>
      </c>
    </row>
    <row r="55" s="1" customFormat="1" ht="35" customHeight="1" spans="1:18">
      <c r="A55" s="5">
        <v>52</v>
      </c>
      <c r="B55" s="6" t="s">
        <v>19</v>
      </c>
      <c r="C55" s="5" t="s">
        <v>192</v>
      </c>
      <c r="D55" s="5" t="s">
        <v>193</v>
      </c>
      <c r="E55" s="7" t="s">
        <v>194</v>
      </c>
      <c r="F55" s="7">
        <v>2</v>
      </c>
      <c r="G55" s="20" t="s">
        <v>195</v>
      </c>
      <c r="H55" s="20" t="s">
        <v>196</v>
      </c>
      <c r="I55" s="6" t="s">
        <v>32</v>
      </c>
      <c r="J55" s="11" t="s">
        <v>197</v>
      </c>
      <c r="K55" s="11" t="s">
        <v>198</v>
      </c>
      <c r="L55" s="21" t="s">
        <v>199</v>
      </c>
      <c r="M55" s="13">
        <v>84.5</v>
      </c>
      <c r="N55" s="13">
        <f t="shared" ref="N55:N66" si="1">L55*50%+M55*50%</f>
        <v>75.42</v>
      </c>
      <c r="O55" s="12" cm="1">
        <f t="array" ref="O55">SUMPRODUCT(($D$5:$D$497=E55)*($M$5:$M$497&gt;N55))+1</f>
        <v>1</v>
      </c>
      <c r="P55" s="14" t="s">
        <v>29</v>
      </c>
      <c r="Q55" s="14" t="s">
        <v>29</v>
      </c>
      <c r="R55" s="14" t="s">
        <v>29</v>
      </c>
    </row>
    <row r="56" s="1" customFormat="1" ht="35" customHeight="1" spans="1:18">
      <c r="A56" s="5">
        <v>53</v>
      </c>
      <c r="B56" s="6" t="s">
        <v>19</v>
      </c>
      <c r="C56" s="5" t="s">
        <v>192</v>
      </c>
      <c r="D56" s="5" t="s">
        <v>193</v>
      </c>
      <c r="E56" s="7" t="s">
        <v>194</v>
      </c>
      <c r="F56" s="7">
        <v>2</v>
      </c>
      <c r="G56" s="20" t="s">
        <v>200</v>
      </c>
      <c r="H56" s="20" t="s">
        <v>201</v>
      </c>
      <c r="I56" s="6" t="s">
        <v>25</v>
      </c>
      <c r="J56" s="11" t="s">
        <v>202</v>
      </c>
      <c r="K56" s="11" t="s">
        <v>198</v>
      </c>
      <c r="L56" s="21" t="s">
        <v>203</v>
      </c>
      <c r="M56" s="13">
        <v>68.83</v>
      </c>
      <c r="N56" s="13">
        <f t="shared" si="1"/>
        <v>67.275</v>
      </c>
      <c r="O56" s="12">
        <v>2</v>
      </c>
      <c r="P56" s="14" t="s">
        <v>29</v>
      </c>
      <c r="Q56" s="14" t="s">
        <v>29</v>
      </c>
      <c r="R56" s="14" t="s">
        <v>29</v>
      </c>
    </row>
    <row r="57" s="1" customFormat="1" ht="35" customHeight="1" spans="1:18">
      <c r="A57" s="5">
        <v>54</v>
      </c>
      <c r="B57" s="6" t="s">
        <v>19</v>
      </c>
      <c r="C57" s="5" t="s">
        <v>192</v>
      </c>
      <c r="D57" s="5" t="s">
        <v>204</v>
      </c>
      <c r="E57" s="7" t="s">
        <v>205</v>
      </c>
      <c r="F57" s="7">
        <v>3</v>
      </c>
      <c r="G57" s="20" t="s">
        <v>206</v>
      </c>
      <c r="H57" s="20" t="s">
        <v>207</v>
      </c>
      <c r="I57" s="6" t="s">
        <v>32</v>
      </c>
      <c r="J57" s="11" t="s">
        <v>208</v>
      </c>
      <c r="K57" s="11" t="s">
        <v>198</v>
      </c>
      <c r="L57" s="21" t="s">
        <v>209</v>
      </c>
      <c r="M57" s="13">
        <v>82.5</v>
      </c>
      <c r="N57" s="13">
        <f t="shared" si="1"/>
        <v>73.63</v>
      </c>
      <c r="O57" s="12" cm="1">
        <f t="array" ref="O57">SUMPRODUCT(($D$5:$D$497=E57)*($M$5:$M$497&gt;N57))+1</f>
        <v>1</v>
      </c>
      <c r="P57" s="14" t="s">
        <v>29</v>
      </c>
      <c r="Q57" s="14" t="s">
        <v>29</v>
      </c>
      <c r="R57" s="14" t="s">
        <v>29</v>
      </c>
    </row>
    <row r="58" s="1" customFormat="1" ht="35" customHeight="1" spans="1:18">
      <c r="A58" s="5">
        <v>55</v>
      </c>
      <c r="B58" s="6" t="s">
        <v>19</v>
      </c>
      <c r="C58" s="5" t="s">
        <v>192</v>
      </c>
      <c r="D58" s="5" t="s">
        <v>204</v>
      </c>
      <c r="E58" s="7" t="s">
        <v>205</v>
      </c>
      <c r="F58" s="7">
        <v>3</v>
      </c>
      <c r="G58" s="20" t="s">
        <v>210</v>
      </c>
      <c r="H58" s="20" t="s">
        <v>211</v>
      </c>
      <c r="I58" s="6" t="s">
        <v>32</v>
      </c>
      <c r="J58" s="11" t="s">
        <v>212</v>
      </c>
      <c r="K58" s="11" t="s">
        <v>198</v>
      </c>
      <c r="L58" s="21" t="s">
        <v>213</v>
      </c>
      <c r="M58" s="13">
        <v>82.5</v>
      </c>
      <c r="N58" s="13">
        <f t="shared" si="1"/>
        <v>72.65</v>
      </c>
      <c r="O58" s="12" cm="1">
        <f t="array" ref="O58">SUMPRODUCT(($D$5:$D$497=E58)*($M$5:$M$497&gt;N58))+1</f>
        <v>1</v>
      </c>
      <c r="P58" s="14" t="s">
        <v>29</v>
      </c>
      <c r="Q58" s="14" t="s">
        <v>29</v>
      </c>
      <c r="R58" s="14" t="s">
        <v>29</v>
      </c>
    </row>
    <row r="59" s="1" customFormat="1" ht="35" customHeight="1" spans="1:18">
      <c r="A59" s="5">
        <v>56</v>
      </c>
      <c r="B59" s="6" t="s">
        <v>19</v>
      </c>
      <c r="C59" s="5" t="s">
        <v>192</v>
      </c>
      <c r="D59" s="5" t="s">
        <v>204</v>
      </c>
      <c r="E59" s="7" t="s">
        <v>205</v>
      </c>
      <c r="F59" s="7">
        <v>3</v>
      </c>
      <c r="G59" s="20" t="s">
        <v>214</v>
      </c>
      <c r="H59" s="20" t="s">
        <v>215</v>
      </c>
      <c r="I59" s="6" t="s">
        <v>32</v>
      </c>
      <c r="J59" s="11" t="s">
        <v>216</v>
      </c>
      <c r="K59" s="11" t="s">
        <v>198</v>
      </c>
      <c r="L59" s="21" t="s">
        <v>217</v>
      </c>
      <c r="M59" s="13">
        <v>83.33</v>
      </c>
      <c r="N59" s="13">
        <f t="shared" si="1"/>
        <v>71.995</v>
      </c>
      <c r="O59" s="12" cm="1">
        <f t="array" ref="O59">SUMPRODUCT(($D$5:$D$497=E59)*($M$5:$M$497&gt;N59))+1</f>
        <v>1</v>
      </c>
      <c r="P59" s="14" t="s">
        <v>29</v>
      </c>
      <c r="Q59" s="14" t="s">
        <v>29</v>
      </c>
      <c r="R59" s="14" t="s">
        <v>29</v>
      </c>
    </row>
    <row r="60" s="1" customFormat="1" ht="35" customHeight="1" spans="1:18">
      <c r="A60" s="5">
        <v>57</v>
      </c>
      <c r="B60" s="6" t="s">
        <v>19</v>
      </c>
      <c r="C60" s="5" t="s">
        <v>192</v>
      </c>
      <c r="D60" s="5" t="s">
        <v>218</v>
      </c>
      <c r="E60" s="7" t="s">
        <v>219</v>
      </c>
      <c r="F60" s="7">
        <v>2</v>
      </c>
      <c r="G60" s="20" t="s">
        <v>220</v>
      </c>
      <c r="H60" s="20" t="s">
        <v>221</v>
      </c>
      <c r="I60" s="6" t="s">
        <v>25</v>
      </c>
      <c r="J60" s="11" t="s">
        <v>222</v>
      </c>
      <c r="K60" s="11" t="s">
        <v>198</v>
      </c>
      <c r="L60" s="21" t="s">
        <v>223</v>
      </c>
      <c r="M60" s="13">
        <v>71.5</v>
      </c>
      <c r="N60" s="13">
        <f t="shared" si="1"/>
        <v>69.79</v>
      </c>
      <c r="O60" s="12">
        <v>2</v>
      </c>
      <c r="P60" s="14" t="s">
        <v>29</v>
      </c>
      <c r="Q60" s="14" t="s">
        <v>29</v>
      </c>
      <c r="R60" s="14" t="s">
        <v>29</v>
      </c>
    </row>
    <row r="61" s="1" customFormat="1" ht="35" customHeight="1" spans="1:18">
      <c r="A61" s="5">
        <v>58</v>
      </c>
      <c r="B61" s="6" t="s">
        <v>19</v>
      </c>
      <c r="C61" s="5" t="s">
        <v>192</v>
      </c>
      <c r="D61" s="5" t="s">
        <v>218</v>
      </c>
      <c r="E61" s="7" t="s">
        <v>219</v>
      </c>
      <c r="F61" s="7">
        <v>2</v>
      </c>
      <c r="G61" s="20" t="s">
        <v>224</v>
      </c>
      <c r="H61" s="20" t="s">
        <v>225</v>
      </c>
      <c r="I61" s="6" t="s">
        <v>32</v>
      </c>
      <c r="J61" s="11" t="s">
        <v>226</v>
      </c>
      <c r="K61" s="11" t="s">
        <v>198</v>
      </c>
      <c r="L61" s="21" t="s">
        <v>227</v>
      </c>
      <c r="M61" s="13">
        <v>77</v>
      </c>
      <c r="N61" s="13">
        <f t="shared" si="1"/>
        <v>70.77</v>
      </c>
      <c r="O61" s="12" cm="1">
        <f t="array" ref="O61">SUMPRODUCT(($D$5:$D$497=E61)*($M$5:$M$497&gt;N61))+1</f>
        <v>1</v>
      </c>
      <c r="P61" s="14" t="s">
        <v>29</v>
      </c>
      <c r="Q61" s="14" t="s">
        <v>29</v>
      </c>
      <c r="R61" s="14" t="s">
        <v>29</v>
      </c>
    </row>
    <row r="62" s="1" customFormat="1" ht="35" customHeight="1" spans="1:18">
      <c r="A62" s="5">
        <v>59</v>
      </c>
      <c r="B62" s="6" t="s">
        <v>19</v>
      </c>
      <c r="C62" s="5" t="s">
        <v>192</v>
      </c>
      <c r="D62" s="5" t="s">
        <v>159</v>
      </c>
      <c r="E62" s="7" t="s">
        <v>228</v>
      </c>
      <c r="F62" s="7">
        <v>1</v>
      </c>
      <c r="G62" s="20" t="s">
        <v>229</v>
      </c>
      <c r="H62" s="20" t="s">
        <v>230</v>
      </c>
      <c r="I62" s="6" t="s">
        <v>25</v>
      </c>
      <c r="J62" s="11" t="s">
        <v>226</v>
      </c>
      <c r="K62" s="11" t="s">
        <v>198</v>
      </c>
      <c r="L62" s="21" t="s">
        <v>231</v>
      </c>
      <c r="M62" s="13">
        <v>68</v>
      </c>
      <c r="N62" s="13">
        <f t="shared" si="1"/>
        <v>68.66</v>
      </c>
      <c r="O62" s="12" cm="1">
        <f t="array" ref="O62">SUMPRODUCT(($D$5:$D$497=E62)*($M$5:$M$497&gt;N62))+1</f>
        <v>1</v>
      </c>
      <c r="P62" s="14" t="s">
        <v>29</v>
      </c>
      <c r="Q62" s="14" t="s">
        <v>29</v>
      </c>
      <c r="R62" s="14" t="s">
        <v>29</v>
      </c>
    </row>
    <row r="63" s="1" customFormat="1" ht="35" customHeight="1" spans="1:18">
      <c r="A63" s="5">
        <v>60</v>
      </c>
      <c r="B63" s="6" t="s">
        <v>19</v>
      </c>
      <c r="C63" s="5" t="s">
        <v>192</v>
      </c>
      <c r="D63" s="5" t="s">
        <v>232</v>
      </c>
      <c r="E63" s="7" t="s">
        <v>233</v>
      </c>
      <c r="F63" s="7">
        <v>1</v>
      </c>
      <c r="G63" s="20" t="s">
        <v>234</v>
      </c>
      <c r="H63" s="20" t="s">
        <v>235</v>
      </c>
      <c r="I63" s="6" t="s">
        <v>25</v>
      </c>
      <c r="J63" s="11" t="s">
        <v>33</v>
      </c>
      <c r="K63" s="11" t="s">
        <v>236</v>
      </c>
      <c r="L63" s="21" t="s">
        <v>237</v>
      </c>
      <c r="M63" s="13">
        <v>87.17</v>
      </c>
      <c r="N63" s="13">
        <f t="shared" si="1"/>
        <v>81.825</v>
      </c>
      <c r="O63" s="12" cm="1">
        <f t="array" ref="O63">SUMPRODUCT(($D$5:$D$497=E63)*($M$5:$M$497&gt;N63))+1</f>
        <v>1</v>
      </c>
      <c r="P63" s="14" t="s">
        <v>29</v>
      </c>
      <c r="Q63" s="14" t="s">
        <v>29</v>
      </c>
      <c r="R63" s="14" t="s">
        <v>29</v>
      </c>
    </row>
    <row r="64" s="1" customFormat="1" ht="35" customHeight="1" spans="1:18">
      <c r="A64" s="5">
        <v>61</v>
      </c>
      <c r="B64" s="6" t="s">
        <v>19</v>
      </c>
      <c r="C64" s="5" t="s">
        <v>192</v>
      </c>
      <c r="D64" s="5" t="s">
        <v>238</v>
      </c>
      <c r="E64" s="7" t="s">
        <v>239</v>
      </c>
      <c r="F64" s="7">
        <v>2</v>
      </c>
      <c r="G64" s="20" t="s">
        <v>240</v>
      </c>
      <c r="H64" s="20" t="s">
        <v>241</v>
      </c>
      <c r="I64" s="6" t="s">
        <v>25</v>
      </c>
      <c r="J64" s="11" t="s">
        <v>242</v>
      </c>
      <c r="K64" s="11" t="s">
        <v>198</v>
      </c>
      <c r="L64" s="21" t="s">
        <v>243</v>
      </c>
      <c r="M64" s="13">
        <v>91.17</v>
      </c>
      <c r="N64" s="13">
        <f t="shared" si="1"/>
        <v>79.515</v>
      </c>
      <c r="O64" s="12" cm="1">
        <f t="array" ref="O64">SUMPRODUCT(($D$5:$D$497=E64)*($M$5:$M$497&gt;N64))+1</f>
        <v>1</v>
      </c>
      <c r="P64" s="14" t="s">
        <v>29</v>
      </c>
      <c r="Q64" s="14" t="s">
        <v>29</v>
      </c>
      <c r="R64" s="14" t="s">
        <v>29</v>
      </c>
    </row>
    <row r="65" s="1" customFormat="1" ht="35" customHeight="1" spans="1:18">
      <c r="A65" s="5">
        <v>62</v>
      </c>
      <c r="B65" s="6" t="s">
        <v>19</v>
      </c>
      <c r="C65" s="5" t="s">
        <v>192</v>
      </c>
      <c r="D65" s="5" t="s">
        <v>238</v>
      </c>
      <c r="E65" s="7" t="s">
        <v>239</v>
      </c>
      <c r="F65" s="7">
        <v>2</v>
      </c>
      <c r="G65" s="20" t="s">
        <v>244</v>
      </c>
      <c r="H65" s="20" t="s">
        <v>245</v>
      </c>
      <c r="I65" s="6" t="s">
        <v>25</v>
      </c>
      <c r="J65" s="15" t="s">
        <v>212</v>
      </c>
      <c r="K65" s="11" t="s">
        <v>198</v>
      </c>
      <c r="L65" s="21" t="s">
        <v>246</v>
      </c>
      <c r="M65" s="13">
        <v>89.33</v>
      </c>
      <c r="N65" s="13">
        <f t="shared" si="1"/>
        <v>78.215</v>
      </c>
      <c r="O65" s="12">
        <v>2</v>
      </c>
      <c r="P65" s="14" t="s">
        <v>29</v>
      </c>
      <c r="Q65" s="14" t="s">
        <v>29</v>
      </c>
      <c r="R65" s="14" t="s">
        <v>29</v>
      </c>
    </row>
    <row r="66" s="1" customFormat="1" ht="35" customHeight="1" spans="1:18">
      <c r="A66" s="5">
        <v>63</v>
      </c>
      <c r="B66" s="6" t="s">
        <v>19</v>
      </c>
      <c r="C66" s="5" t="s">
        <v>247</v>
      </c>
      <c r="D66" s="5" t="s">
        <v>248</v>
      </c>
      <c r="E66" s="7" t="s">
        <v>249</v>
      </c>
      <c r="F66" s="16">
        <v>2</v>
      </c>
      <c r="G66" s="20" t="s">
        <v>250</v>
      </c>
      <c r="H66" s="20" t="s">
        <v>251</v>
      </c>
      <c r="I66" s="6" t="s">
        <v>25</v>
      </c>
      <c r="J66" s="17" t="s">
        <v>208</v>
      </c>
      <c r="K66" s="11" t="s">
        <v>198</v>
      </c>
      <c r="L66" s="21" t="s">
        <v>252</v>
      </c>
      <c r="M66" s="13">
        <v>63.17</v>
      </c>
      <c r="N66" s="13">
        <f t="shared" si="1"/>
        <v>61.815</v>
      </c>
      <c r="O66" s="12">
        <v>2</v>
      </c>
      <c r="P66" s="14" t="s">
        <v>29</v>
      </c>
      <c r="Q66" s="14" t="s">
        <v>29</v>
      </c>
      <c r="R66" s="14" t="s">
        <v>29</v>
      </c>
    </row>
    <row r="67" s="1" customFormat="1" ht="35" customHeight="1" spans="1:18">
      <c r="A67" s="5">
        <v>64</v>
      </c>
      <c r="B67" s="6" t="s">
        <v>19</v>
      </c>
      <c r="C67" s="5" t="s">
        <v>253</v>
      </c>
      <c r="D67" s="5" t="s">
        <v>254</v>
      </c>
      <c r="E67" s="7" t="s">
        <v>255</v>
      </c>
      <c r="F67" s="7">
        <v>2</v>
      </c>
      <c r="G67" s="7" t="s">
        <v>256</v>
      </c>
      <c r="H67" s="7" t="s">
        <v>257</v>
      </c>
      <c r="I67" s="6" t="s">
        <v>25</v>
      </c>
      <c r="J67" s="17" t="s">
        <v>258</v>
      </c>
      <c r="K67" s="11" t="s">
        <v>27</v>
      </c>
      <c r="L67" s="12" t="s">
        <v>28</v>
      </c>
      <c r="M67" s="13">
        <v>75.5</v>
      </c>
      <c r="N67" s="13">
        <f t="shared" ref="N67:N69" si="2">M67</f>
        <v>75.5</v>
      </c>
      <c r="O67" s="12">
        <v>2</v>
      </c>
      <c r="P67" s="14" t="s">
        <v>29</v>
      </c>
      <c r="Q67" s="14" t="s">
        <v>29</v>
      </c>
      <c r="R67" s="14" t="s">
        <v>29</v>
      </c>
    </row>
    <row r="68" s="1" customFormat="1" ht="35" customHeight="1" spans="1:18">
      <c r="A68" s="5">
        <v>65</v>
      </c>
      <c r="B68" s="6" t="s">
        <v>19</v>
      </c>
      <c r="C68" s="5" t="s">
        <v>253</v>
      </c>
      <c r="D68" s="5" t="s">
        <v>259</v>
      </c>
      <c r="E68" s="7" t="s">
        <v>260</v>
      </c>
      <c r="F68" s="7">
        <v>3</v>
      </c>
      <c r="G68" s="7" t="s">
        <v>261</v>
      </c>
      <c r="H68" s="7" t="s">
        <v>262</v>
      </c>
      <c r="I68" s="6" t="s">
        <v>25</v>
      </c>
      <c r="J68" s="17" t="s">
        <v>90</v>
      </c>
      <c r="K68" s="11" t="s">
        <v>27</v>
      </c>
      <c r="L68" s="12" t="s">
        <v>28</v>
      </c>
      <c r="M68" s="13">
        <v>81</v>
      </c>
      <c r="N68" s="13">
        <f t="shared" si="2"/>
        <v>81</v>
      </c>
      <c r="O68" s="12" cm="1">
        <f t="array" ref="O68">SUMPRODUCT(($D$5:$D$497=E68)*($M$5:$M$497&gt;N68))+1</f>
        <v>1</v>
      </c>
      <c r="P68" s="14" t="s">
        <v>29</v>
      </c>
      <c r="Q68" s="14" t="s">
        <v>29</v>
      </c>
      <c r="R68" s="14" t="s">
        <v>29</v>
      </c>
    </row>
    <row r="69" s="1" customFormat="1" ht="35" customHeight="1" spans="1:18">
      <c r="A69" s="5">
        <v>66</v>
      </c>
      <c r="B69" s="6" t="s">
        <v>19</v>
      </c>
      <c r="C69" s="5" t="s">
        <v>253</v>
      </c>
      <c r="D69" s="5" t="s">
        <v>263</v>
      </c>
      <c r="E69" s="7" t="s">
        <v>264</v>
      </c>
      <c r="F69" s="7">
        <v>1</v>
      </c>
      <c r="G69" s="7" t="s">
        <v>265</v>
      </c>
      <c r="H69" s="7" t="s">
        <v>266</v>
      </c>
      <c r="I69" s="6" t="s">
        <v>32</v>
      </c>
      <c r="J69" s="17" t="s">
        <v>74</v>
      </c>
      <c r="K69" s="17" t="s">
        <v>267</v>
      </c>
      <c r="L69" s="12" t="s">
        <v>28</v>
      </c>
      <c r="M69" s="13">
        <v>82.33</v>
      </c>
      <c r="N69" s="13">
        <f t="shared" si="2"/>
        <v>82.33</v>
      </c>
      <c r="O69" s="12" cm="1">
        <f t="array" ref="O69">SUMPRODUCT(($D$5:$D$497=E69)*($M$5:$M$497&gt;N69))+1</f>
        <v>1</v>
      </c>
      <c r="P69" s="14" t="s">
        <v>29</v>
      </c>
      <c r="Q69" s="14" t="s">
        <v>29</v>
      </c>
      <c r="R69" s="14" t="s">
        <v>29</v>
      </c>
    </row>
    <row r="70" s="1" customFormat="1" ht="35" customHeight="1" spans="1:18">
      <c r="A70" s="5">
        <v>67</v>
      </c>
      <c r="B70" s="6" t="s">
        <v>19</v>
      </c>
      <c r="C70" s="5" t="s">
        <v>268</v>
      </c>
      <c r="D70" s="5" t="s">
        <v>159</v>
      </c>
      <c r="E70" s="7" t="s">
        <v>269</v>
      </c>
      <c r="F70" s="7">
        <v>1</v>
      </c>
      <c r="G70" s="20" t="s">
        <v>270</v>
      </c>
      <c r="H70" s="20" t="s">
        <v>271</v>
      </c>
      <c r="I70" s="6" t="s">
        <v>32</v>
      </c>
      <c r="J70" s="17" t="s">
        <v>71</v>
      </c>
      <c r="K70" s="17" t="s">
        <v>272</v>
      </c>
      <c r="L70" s="21" t="s">
        <v>273</v>
      </c>
      <c r="M70" s="13">
        <v>80.17</v>
      </c>
      <c r="N70" s="13">
        <f>L70*50%+M70*50%</f>
        <v>76.175</v>
      </c>
      <c r="O70" s="12" cm="1">
        <f t="array" ref="O70">SUMPRODUCT(($D$5:$D$497=E70)*($M$5:$M$497&gt;N70))+1</f>
        <v>1</v>
      </c>
      <c r="P70" s="14" t="s">
        <v>29</v>
      </c>
      <c r="Q70" s="14" t="s">
        <v>29</v>
      </c>
      <c r="R70" s="14" t="s">
        <v>29</v>
      </c>
    </row>
    <row r="71" s="1" customFormat="1" ht="35" customHeight="1" spans="1:18">
      <c r="A71" s="5">
        <v>68</v>
      </c>
      <c r="B71" s="6" t="s">
        <v>19</v>
      </c>
      <c r="C71" s="5" t="s">
        <v>274</v>
      </c>
      <c r="D71" s="5" t="s">
        <v>275</v>
      </c>
      <c r="E71" s="7" t="s">
        <v>276</v>
      </c>
      <c r="F71" s="7">
        <v>3</v>
      </c>
      <c r="G71" s="20" t="s">
        <v>277</v>
      </c>
      <c r="H71" s="20" t="s">
        <v>278</v>
      </c>
      <c r="I71" s="6" t="s">
        <v>25</v>
      </c>
      <c r="J71" s="18" t="s">
        <v>202</v>
      </c>
      <c r="K71" s="18" t="s">
        <v>198</v>
      </c>
      <c r="L71" s="21" t="s">
        <v>279</v>
      </c>
      <c r="M71" s="13">
        <v>85</v>
      </c>
      <c r="N71" s="13">
        <f>L71*50%+M71*50%</f>
        <v>77.62</v>
      </c>
      <c r="O71" s="12" cm="1">
        <f t="array" ref="O71">SUMPRODUCT(($D$5:$D$497=E71)*($M$5:$M$497&gt;N71))+1</f>
        <v>1</v>
      </c>
      <c r="P71" s="14" t="s">
        <v>29</v>
      </c>
      <c r="Q71" s="14" t="s">
        <v>29</v>
      </c>
      <c r="R71" s="14" t="s">
        <v>29</v>
      </c>
    </row>
    <row r="72" s="1" customFormat="1" ht="35" customHeight="1" spans="1:18">
      <c r="A72" s="5">
        <v>69</v>
      </c>
      <c r="B72" s="6" t="s">
        <v>19</v>
      </c>
      <c r="C72" s="5" t="s">
        <v>280</v>
      </c>
      <c r="D72" s="5" t="s">
        <v>218</v>
      </c>
      <c r="E72" s="7" t="s">
        <v>281</v>
      </c>
      <c r="F72" s="7">
        <v>3</v>
      </c>
      <c r="G72" s="20" t="s">
        <v>282</v>
      </c>
      <c r="H72" s="20" t="s">
        <v>283</v>
      </c>
      <c r="I72" s="6" t="s">
        <v>32</v>
      </c>
      <c r="J72" s="17" t="s">
        <v>74</v>
      </c>
      <c r="K72" s="17" t="s">
        <v>236</v>
      </c>
      <c r="L72" s="21" t="s">
        <v>284</v>
      </c>
      <c r="M72" s="13">
        <v>78.83</v>
      </c>
      <c r="N72" s="13">
        <f>L72*50%+M72*50%</f>
        <v>71.135</v>
      </c>
      <c r="O72" s="12" cm="1">
        <f t="array" ref="O72">SUMPRODUCT(($D$5:$D$497=E72)*($M$5:$M$497&gt;N72))+1</f>
        <v>1</v>
      </c>
      <c r="P72" s="14" t="s">
        <v>29</v>
      </c>
      <c r="Q72" s="14" t="s">
        <v>29</v>
      </c>
      <c r="R72" s="14" t="s">
        <v>29</v>
      </c>
    </row>
    <row r="73" s="1" customFormat="1" ht="35" customHeight="1" spans="1:18">
      <c r="A73" s="5">
        <v>70</v>
      </c>
      <c r="B73" s="6" t="s">
        <v>19</v>
      </c>
      <c r="C73" s="5" t="s">
        <v>285</v>
      </c>
      <c r="D73" s="5" t="s">
        <v>75</v>
      </c>
      <c r="E73" s="7" t="s">
        <v>286</v>
      </c>
      <c r="F73" s="7">
        <v>4</v>
      </c>
      <c r="G73" s="20" t="s">
        <v>287</v>
      </c>
      <c r="H73" s="20" t="s">
        <v>288</v>
      </c>
      <c r="I73" s="6" t="s">
        <v>32</v>
      </c>
      <c r="J73" s="17" t="s">
        <v>289</v>
      </c>
      <c r="K73" s="19" t="s">
        <v>290</v>
      </c>
      <c r="L73" s="21" t="s">
        <v>291</v>
      </c>
      <c r="M73" s="13">
        <v>80.33</v>
      </c>
      <c r="N73" s="13">
        <f>L73*50%+M73*50%</f>
        <v>73.995</v>
      </c>
      <c r="O73" s="12">
        <v>4</v>
      </c>
      <c r="P73" s="14" t="s">
        <v>29</v>
      </c>
      <c r="Q73" s="14" t="s">
        <v>29</v>
      </c>
      <c r="R73" s="14" t="s">
        <v>29</v>
      </c>
    </row>
    <row r="74" s="1" customFormat="1" ht="35" customHeight="1" spans="1:18">
      <c r="A74" s="5">
        <v>71</v>
      </c>
      <c r="B74" s="6" t="s">
        <v>19</v>
      </c>
      <c r="C74" s="9" t="s">
        <v>285</v>
      </c>
      <c r="D74" s="5" t="s">
        <v>218</v>
      </c>
      <c r="E74" s="7" t="s">
        <v>292</v>
      </c>
      <c r="F74" s="7">
        <v>2</v>
      </c>
      <c r="G74" s="20" t="s">
        <v>293</v>
      </c>
      <c r="H74" s="20" t="s">
        <v>294</v>
      </c>
      <c r="I74" s="6" t="s">
        <v>25</v>
      </c>
      <c r="J74" s="18" t="s">
        <v>93</v>
      </c>
      <c r="K74" s="19" t="s">
        <v>290</v>
      </c>
      <c r="L74" s="21" t="s">
        <v>227</v>
      </c>
      <c r="M74" s="13">
        <v>72.5</v>
      </c>
      <c r="N74" s="13">
        <f>L74*50%+M74*50%</f>
        <v>68.52</v>
      </c>
      <c r="O74" s="12">
        <v>2</v>
      </c>
      <c r="P74" s="14" t="s">
        <v>29</v>
      </c>
      <c r="Q74" s="14" t="s">
        <v>29</v>
      </c>
      <c r="R74" s="14" t="s">
        <v>29</v>
      </c>
    </row>
    <row r="75" s="1" customFormat="1" ht="35" customHeight="1" spans="1:18">
      <c r="A75" s="5">
        <v>72</v>
      </c>
      <c r="B75" s="6" t="s">
        <v>19</v>
      </c>
      <c r="C75" s="5" t="s">
        <v>285</v>
      </c>
      <c r="D75" s="5" t="s">
        <v>170</v>
      </c>
      <c r="E75" s="7" t="s">
        <v>295</v>
      </c>
      <c r="F75" s="7">
        <v>3</v>
      </c>
      <c r="G75" s="20" t="s">
        <v>296</v>
      </c>
      <c r="H75" s="20" t="s">
        <v>297</v>
      </c>
      <c r="I75" s="6" t="s">
        <v>25</v>
      </c>
      <c r="J75" s="19" t="s">
        <v>33</v>
      </c>
      <c r="K75" s="19" t="s">
        <v>290</v>
      </c>
      <c r="L75" s="21" t="s">
        <v>298</v>
      </c>
      <c r="M75" s="13">
        <v>85.67</v>
      </c>
      <c r="N75" s="13">
        <f>L75*50%+M75*50%</f>
        <v>80.795</v>
      </c>
      <c r="O75" s="12" cm="1">
        <f t="array" ref="O75">SUMPRODUCT(($D$5:$D$497=E75)*($M$5:$M$497&gt;N75))+1</f>
        <v>1</v>
      </c>
      <c r="P75" s="14" t="s">
        <v>29</v>
      </c>
      <c r="Q75" s="14" t="s">
        <v>29</v>
      </c>
      <c r="R75" s="14" t="s">
        <v>29</v>
      </c>
    </row>
    <row r="76" s="1" customFormat="1" ht="35" customHeight="1" spans="1:18">
      <c r="A76" s="5">
        <v>73</v>
      </c>
      <c r="B76" s="6" t="s">
        <v>19</v>
      </c>
      <c r="C76" s="5" t="s">
        <v>299</v>
      </c>
      <c r="D76" s="5" t="s">
        <v>275</v>
      </c>
      <c r="E76" s="7" t="s">
        <v>300</v>
      </c>
      <c r="F76" s="7">
        <v>3</v>
      </c>
      <c r="G76" s="20" t="s">
        <v>301</v>
      </c>
      <c r="H76" s="20" t="s">
        <v>302</v>
      </c>
      <c r="I76" s="6" t="s">
        <v>32</v>
      </c>
      <c r="J76" s="17" t="s">
        <v>93</v>
      </c>
      <c r="K76" s="17" t="s">
        <v>236</v>
      </c>
      <c r="L76" s="21" t="s">
        <v>303</v>
      </c>
      <c r="M76" s="13">
        <v>75.33</v>
      </c>
      <c r="N76" s="13">
        <f>L76*50%+M76*50%</f>
        <v>69.825</v>
      </c>
      <c r="O76" s="12">
        <v>2</v>
      </c>
      <c r="P76" s="14" t="s">
        <v>29</v>
      </c>
      <c r="Q76" s="14" t="s">
        <v>29</v>
      </c>
      <c r="R76" s="14" t="s">
        <v>29</v>
      </c>
    </row>
    <row r="77" s="1" customFormat="1" ht="35" customHeight="1" spans="1:18">
      <c r="A77" s="5">
        <v>74</v>
      </c>
      <c r="B77" s="6" t="s">
        <v>19</v>
      </c>
      <c r="C77" s="5" t="s">
        <v>299</v>
      </c>
      <c r="D77" s="5" t="s">
        <v>275</v>
      </c>
      <c r="E77" s="7" t="s">
        <v>300</v>
      </c>
      <c r="F77" s="7">
        <v>3</v>
      </c>
      <c r="G77" s="20" t="s">
        <v>304</v>
      </c>
      <c r="H77" s="20" t="s">
        <v>305</v>
      </c>
      <c r="I77" s="6" t="s">
        <v>25</v>
      </c>
      <c r="J77" s="17" t="s">
        <v>93</v>
      </c>
      <c r="K77" s="17" t="s">
        <v>290</v>
      </c>
      <c r="L77" s="21" t="s">
        <v>306</v>
      </c>
      <c r="M77" s="13">
        <v>79.67</v>
      </c>
      <c r="N77" s="13">
        <f>L77*50%+M77*50%</f>
        <v>76.305</v>
      </c>
      <c r="O77" s="12" cm="1">
        <f t="array" ref="O77">SUMPRODUCT(($D$5:$D$497=E78)*($M$5:$M$497&gt;N77))+1</f>
        <v>1</v>
      </c>
      <c r="P77" s="14" t="s">
        <v>29</v>
      </c>
      <c r="Q77" s="14" t="s">
        <v>29</v>
      </c>
      <c r="R77" s="14" t="s">
        <v>29</v>
      </c>
    </row>
  </sheetData>
  <mergeCells count="1">
    <mergeCell ref="A1:R1"/>
  </mergeCells>
  <conditionalFormatting sqref="G3:G77">
    <cfRule type="duplicateValues" dxfId="0" priority="9"/>
  </conditionalFormatting>
  <conditionalFormatting sqref="H3:R3 H74:H77">
    <cfRule type="duplicateValues" dxfId="0" priority="8"/>
  </conditionalFormatting>
  <pageMargins left="0.156944444444444" right="0.227777777777778" top="0.432638888888889" bottom="0.0784722222222222" header="0.118055555555556" footer="0.0784722222222222"/>
  <pageSetup paperSize="9" scale="66" fitToHeight="0" orientation="landscape" horizontalDpi="600" verticalDpi="300"/>
  <headerFooter>
    <oddFooter>&amp;C&amp;"仿宋"&amp;10第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晓翻车鱼</cp:lastModifiedBy>
  <dcterms:created xsi:type="dcterms:W3CDTF">2006-09-14T19:21:00Z</dcterms:created>
  <dcterms:modified xsi:type="dcterms:W3CDTF">2025-09-04T08:51:38Z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D0EC2088DAA14A6495AE07DED376E454</vt:lpwstr>
  </property>
</Properties>
</file>